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840" windowHeight="12270"/>
  </bookViews>
  <sheets>
    <sheet name="Table of Contents" sheetId="32" r:id="rId1"/>
    <sheet name="NGDP_Can" sheetId="4" r:id="rId2"/>
    <sheet name="RGDP_Can" sheetId="6" r:id="rId3"/>
    <sheet name="IPD_Can" sheetId="8" r:id="rId4"/>
    <sheet name="Hrs_Wkd_Can" sheetId="1" r:id="rId5"/>
    <sheet name="Jobs_Can" sheetId="12" r:id="rId6"/>
    <sheet name="Wkly_Hrs_Can" sheetId="40" r:id="rId7"/>
    <sheet name="LComp_Can" sheetId="14" r:id="rId8"/>
    <sheet name="Hrly_Comp_Can" sheetId="41" r:id="rId9"/>
    <sheet name="Unit_LCost_Can" sheetId="42" r:id="rId10"/>
    <sheet name="Gross_Inv_Can" sheetId="22" r:id="rId11"/>
    <sheet name="Dep_Inv_Can" sheetId="39" r:id="rId12"/>
    <sheet name="Net_Inv_Can" sheetId="38" r:id="rId13"/>
    <sheet name="M&amp;E_Inv_Can" sheetId="56" r:id="rId14"/>
    <sheet name="Inv_Asset_Can" sheetId="25" r:id="rId15"/>
    <sheet name="Tot_K_Can" sheetId="23" r:id="rId16"/>
    <sheet name="M&amp;E_K_Can" sheetId="52" r:id="rId17"/>
    <sheet name="K_Asset_Can" sheetId="26" r:id="rId18"/>
    <sheet name="InvI_Can" sheetId="48" r:id="rId19"/>
    <sheet name="M&amp;E_InvI_Can" sheetId="57" r:id="rId20"/>
    <sheet name="InvI_Asset_Can" sheetId="49" r:id="rId21"/>
    <sheet name="KI_Can" sheetId="24" r:id="rId22"/>
    <sheet name="M&amp;EI_Can" sheetId="53" r:id="rId23"/>
    <sheet name="KComp_Can" sheetId="16" r:id="rId24"/>
    <sheet name="LP_Can" sheetId="10" r:id="rId25"/>
    <sheet name="KP_Can" sheetId="33" r:id="rId26"/>
    <sheet name="NGDP_NS" sheetId="5" r:id="rId27"/>
    <sheet name="RGDP_NS" sheetId="7" r:id="rId28"/>
    <sheet name="IPD_NS" sheetId="9" r:id="rId29"/>
    <sheet name="Hrs_Wkd_NS" sheetId="2" r:id="rId30"/>
    <sheet name="Jobs_NS" sheetId="13" r:id="rId31"/>
    <sheet name="Wkly_Hrs_NS" sheetId="43" r:id="rId32"/>
    <sheet name="LComp_NS" sheetId="15" r:id="rId33"/>
    <sheet name="Hrly_Comp_NS" sheetId="44" r:id="rId34"/>
    <sheet name="Unit_LCost_NS" sheetId="45" r:id="rId35"/>
    <sheet name="Gross_Inv_NS" sheetId="27" r:id="rId36"/>
    <sheet name="Dep_Inv_NS" sheetId="46" r:id="rId37"/>
    <sheet name="Net_Inv_NS" sheetId="47" r:id="rId38"/>
    <sheet name="M&amp;E_Inv_NS" sheetId="58" r:id="rId39"/>
    <sheet name="Inv_Asset_NS" sheetId="30" r:id="rId40"/>
    <sheet name="Tot_K_NS" sheetId="28" r:id="rId41"/>
    <sheet name="M&amp;E_K_NS" sheetId="54" r:id="rId42"/>
    <sheet name="K_Asset_NS" sheetId="31" r:id="rId43"/>
    <sheet name="InvI_NS" sheetId="50" r:id="rId44"/>
    <sheet name="M&amp;E_InvI_NS" sheetId="59" r:id="rId45"/>
    <sheet name="InvI_Asset_NS" sheetId="51" r:id="rId46"/>
    <sheet name="KI_NS" sheetId="29" r:id="rId47"/>
    <sheet name="M&amp;EI_NS" sheetId="55" r:id="rId48"/>
    <sheet name="KComp_NS" sheetId="17" r:id="rId49"/>
    <sheet name="LP_NS" sheetId="11" r:id="rId50"/>
    <sheet name="KP_NS" sheetId="34" r:id="rId51"/>
    <sheet name="NGDP_Prov_Comp" sheetId="20" r:id="rId52"/>
    <sheet name="RGDP_Prov_Comp" sheetId="36" r:id="rId53"/>
    <sheet name="Hrs_Wkd_Prov_Comp" sheetId="19" r:id="rId54"/>
    <sheet name="K_Prov_Comp" sheetId="37" r:id="rId55"/>
    <sheet name="LP_Prov_Comp" sheetId="21" r:id="rId56"/>
    <sheet name="KP_Prov_Comp" sheetId="35" r:id="rId57"/>
  </sheets>
  <definedNames>
    <definedName name="_xlnm.Print_Titles" localSheetId="11">Dep_Inv_Can!$A:$A</definedName>
    <definedName name="_xlnm.Print_Titles" localSheetId="36">Dep_Inv_NS!$A:$A</definedName>
    <definedName name="_xlnm.Print_Titles" localSheetId="10">Gross_Inv_Can!$A:$A</definedName>
    <definedName name="_xlnm.Print_Titles" localSheetId="35">Gross_Inv_NS!$A:$A</definedName>
    <definedName name="_xlnm.Print_Titles" localSheetId="8">Hrly_Comp_Can!$A:$A</definedName>
    <definedName name="_xlnm.Print_Titles" localSheetId="33">Hrly_Comp_NS!$A:$A</definedName>
    <definedName name="_xlnm.Print_Titles" localSheetId="4">Hrs_Wkd_Can!$A:$A</definedName>
    <definedName name="_xlnm.Print_Titles" localSheetId="29">Hrs_Wkd_NS!$A:$A</definedName>
    <definedName name="_xlnm.Print_Titles" localSheetId="14">Inv_Asset_Can!$A:$A</definedName>
    <definedName name="_xlnm.Print_Titles" localSheetId="39">Inv_Asset_NS!$A:$A</definedName>
    <definedName name="_xlnm.Print_Titles" localSheetId="20">InvI_Asset_Can!$A:$A</definedName>
    <definedName name="_xlnm.Print_Titles" localSheetId="45">InvI_Asset_NS!$A:$A</definedName>
    <definedName name="_xlnm.Print_Titles" localSheetId="18">InvI_Can!$A:$A</definedName>
    <definedName name="_xlnm.Print_Titles" localSheetId="43">InvI_NS!$A:$A</definedName>
    <definedName name="_xlnm.Print_Titles" localSheetId="3">IPD_Can!$A:$A</definedName>
    <definedName name="_xlnm.Print_Titles" localSheetId="28">IPD_NS!$A:$A</definedName>
    <definedName name="_xlnm.Print_Titles" localSheetId="5">Jobs_Can!$A:$A</definedName>
    <definedName name="_xlnm.Print_Titles" localSheetId="30">Jobs_NS!$A:$A</definedName>
    <definedName name="_xlnm.Print_Titles" localSheetId="17">K_Asset_Can!$A:$A</definedName>
    <definedName name="_xlnm.Print_Titles" localSheetId="42">K_Asset_NS!$A:$A</definedName>
    <definedName name="_xlnm.Print_Titles" localSheetId="23">KComp_Can!$A:$A</definedName>
    <definedName name="_xlnm.Print_Titles" localSheetId="48">KComp_NS!$A:$A</definedName>
    <definedName name="_xlnm.Print_Titles" localSheetId="21">KI_Can!$A:$A</definedName>
    <definedName name="_xlnm.Print_Titles" localSheetId="46">KI_NS!$A:$A</definedName>
    <definedName name="_xlnm.Print_Titles" localSheetId="25">KP_Can!$A:$A</definedName>
    <definedName name="_xlnm.Print_Titles" localSheetId="50">KP_NS!$A:$A</definedName>
    <definedName name="_xlnm.Print_Titles" localSheetId="7">LComp_Can!$A:$A</definedName>
    <definedName name="_xlnm.Print_Titles" localSheetId="32">LComp_NS!$A:$A</definedName>
    <definedName name="_xlnm.Print_Titles" localSheetId="24">LP_Can!$A:$A</definedName>
    <definedName name="_xlnm.Print_Titles" localSheetId="49">LP_NS!$A:$A</definedName>
    <definedName name="_xlnm.Print_Titles" localSheetId="13">'M&amp;E_Inv_Can'!$A:$A</definedName>
    <definedName name="_xlnm.Print_Titles" localSheetId="38">'M&amp;E_Inv_NS'!$A:$A</definedName>
    <definedName name="_xlnm.Print_Titles" localSheetId="19">'M&amp;E_InvI_Can'!$A:$A</definedName>
    <definedName name="_xlnm.Print_Titles" localSheetId="44">'M&amp;E_InvI_NS'!$A:$A</definedName>
    <definedName name="_xlnm.Print_Titles" localSheetId="16">'M&amp;E_K_Can'!$A:$A</definedName>
    <definedName name="_xlnm.Print_Titles" localSheetId="41">'M&amp;E_K_NS'!$A:$A</definedName>
    <definedName name="_xlnm.Print_Titles" localSheetId="22">'M&amp;EI_Can'!$A:$A</definedName>
    <definedName name="_xlnm.Print_Titles" localSheetId="47">'M&amp;EI_NS'!$A:$A</definedName>
    <definedName name="_xlnm.Print_Titles" localSheetId="12">Net_Inv_Can!$A:$A</definedName>
    <definedName name="_xlnm.Print_Titles" localSheetId="37">Net_Inv_NS!$A:$A</definedName>
    <definedName name="_xlnm.Print_Titles" localSheetId="1">NGDP_Can!$A:$A</definedName>
    <definedName name="_xlnm.Print_Titles" localSheetId="26">NGDP_NS!$A:$A</definedName>
    <definedName name="_xlnm.Print_Titles" localSheetId="2">RGDP_Can!$A:$A</definedName>
    <definedName name="_xlnm.Print_Titles" localSheetId="27">RGDP_NS!$A:$A</definedName>
    <definedName name="_xlnm.Print_Titles" localSheetId="15">Tot_K_Can!$A:$A</definedName>
    <definedName name="_xlnm.Print_Titles" localSheetId="40">Tot_K_NS!$A:$A</definedName>
    <definedName name="_xlnm.Print_Titles" localSheetId="9">Unit_LCost_Can!$A:$A</definedName>
    <definedName name="_xlnm.Print_Titles" localSheetId="34">Unit_LCost_NS!$A:$A</definedName>
    <definedName name="_xlnm.Print_Titles" localSheetId="6">Wkly_Hrs_Can!$A:$A</definedName>
    <definedName name="_xlnm.Print_Titles" localSheetId="31">Wkly_Hrs_NS!$A:$A</definedName>
  </definedNames>
  <calcPr calcId="125725"/>
</workbook>
</file>

<file path=xl/calcChain.xml><?xml version="1.0" encoding="utf-8"?>
<calcChain xmlns="http://schemas.openxmlformats.org/spreadsheetml/2006/main">
  <c r="D27" i="36"/>
  <c r="E27"/>
  <c r="F27"/>
  <c r="G27"/>
  <c r="H27"/>
  <c r="I27"/>
  <c r="J27"/>
  <c r="K27"/>
  <c r="L27"/>
  <c r="L18" i="35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 i="21" l="1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L6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1" i="59"/>
  <c r="B49" i="58"/>
  <c r="B1"/>
  <c r="K1" s="1"/>
  <c r="V1" s="1"/>
  <c r="B1" i="57"/>
  <c r="B48" i="56"/>
  <c r="B1"/>
  <c r="B102" i="3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Y18" i="59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W42" s="1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W41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W40" s="1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W39" s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W38" s="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W37" s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W36" s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W35" s="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W34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W33" s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W32" s="1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W31" s="1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W30" s="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W29" s="1"/>
  <c r="V42"/>
  <c r="R42"/>
  <c r="N42"/>
  <c r="J42"/>
  <c r="F42"/>
  <c r="B42"/>
  <c r="V41"/>
  <c r="R41"/>
  <c r="N41"/>
  <c r="J41"/>
  <c r="F41"/>
  <c r="B41"/>
  <c r="V40"/>
  <c r="R40"/>
  <c r="N40"/>
  <c r="J40"/>
  <c r="F40"/>
  <c r="B40"/>
  <c r="V39"/>
  <c r="R39"/>
  <c r="N39"/>
  <c r="J39"/>
  <c r="F39"/>
  <c r="B39"/>
  <c r="V38"/>
  <c r="R38"/>
  <c r="N38"/>
  <c r="J38"/>
  <c r="F38"/>
  <c r="B38"/>
  <c r="V37"/>
  <c r="R37"/>
  <c r="N37"/>
  <c r="J37"/>
  <c r="F37"/>
  <c r="B37"/>
  <c r="V36"/>
  <c r="R36"/>
  <c r="N36"/>
  <c r="J36"/>
  <c r="F36"/>
  <c r="B36"/>
  <c r="V35"/>
  <c r="R35"/>
  <c r="N35"/>
  <c r="J35"/>
  <c r="F35"/>
  <c r="B35"/>
  <c r="V34"/>
  <c r="R34"/>
  <c r="N34"/>
  <c r="J34"/>
  <c r="F34"/>
  <c r="B34"/>
  <c r="V33"/>
  <c r="R33"/>
  <c r="N33"/>
  <c r="J33"/>
  <c r="F33"/>
  <c r="B33"/>
  <c r="V32"/>
  <c r="R32"/>
  <c r="N32"/>
  <c r="J32"/>
  <c r="F32"/>
  <c r="B32"/>
  <c r="V31"/>
  <c r="R31"/>
  <c r="N31"/>
  <c r="J31"/>
  <c r="F31"/>
  <c r="B31"/>
  <c r="V30"/>
  <c r="R30"/>
  <c r="N30"/>
  <c r="J30"/>
  <c r="F30"/>
  <c r="B30"/>
  <c r="V29"/>
  <c r="R29"/>
  <c r="N29"/>
  <c r="J29"/>
  <c r="F29"/>
  <c r="B29"/>
  <c r="K1"/>
  <c r="V1" s="1"/>
  <c r="Y71" i="58"/>
  <c r="X71"/>
  <c r="W71"/>
  <c r="U71"/>
  <c r="T71"/>
  <c r="S71"/>
  <c r="R71"/>
  <c r="Q71"/>
  <c r="P71"/>
  <c r="O71"/>
  <c r="N71"/>
  <c r="M71"/>
  <c r="L71"/>
  <c r="J71"/>
  <c r="I71"/>
  <c r="H71"/>
  <c r="G71"/>
  <c r="F71"/>
  <c r="E71"/>
  <c r="D71"/>
  <c r="B71"/>
  <c r="Y70"/>
  <c r="X70"/>
  <c r="W70"/>
  <c r="U70"/>
  <c r="T70"/>
  <c r="S70"/>
  <c r="R70"/>
  <c r="Q70"/>
  <c r="P70"/>
  <c r="O70"/>
  <c r="N70"/>
  <c r="M70"/>
  <c r="L70"/>
  <c r="J70"/>
  <c r="I70"/>
  <c r="H70"/>
  <c r="G70"/>
  <c r="F70"/>
  <c r="E70"/>
  <c r="D70"/>
  <c r="B70"/>
  <c r="Y69"/>
  <c r="X69"/>
  <c r="W69"/>
  <c r="U69"/>
  <c r="T69"/>
  <c r="S69"/>
  <c r="R69"/>
  <c r="Q69"/>
  <c r="P69"/>
  <c r="O69"/>
  <c r="N69"/>
  <c r="M69"/>
  <c r="L69"/>
  <c r="J69"/>
  <c r="I69"/>
  <c r="H69"/>
  <c r="G69"/>
  <c r="F69"/>
  <c r="E69"/>
  <c r="D69"/>
  <c r="B69"/>
  <c r="V71"/>
  <c r="K71"/>
  <c r="C71"/>
  <c r="V70"/>
  <c r="K70"/>
  <c r="C70"/>
  <c r="K49"/>
  <c r="V49" s="1"/>
  <c r="Y42"/>
  <c r="X42"/>
  <c r="W42"/>
  <c r="U42"/>
  <c r="T42"/>
  <c r="S42"/>
  <c r="R42"/>
  <c r="Q42"/>
  <c r="P42"/>
  <c r="O42"/>
  <c r="N42"/>
  <c r="M42"/>
  <c r="L42"/>
  <c r="J42"/>
  <c r="I42"/>
  <c r="H42"/>
  <c r="G42"/>
  <c r="F42"/>
  <c r="E42"/>
  <c r="D42"/>
  <c r="B42"/>
  <c r="Y41"/>
  <c r="X41"/>
  <c r="W41"/>
  <c r="U41"/>
  <c r="T41"/>
  <c r="S41"/>
  <c r="R41"/>
  <c r="Q41"/>
  <c r="P41"/>
  <c r="O41"/>
  <c r="N41"/>
  <c r="M41"/>
  <c r="L41"/>
  <c r="J41"/>
  <c r="I41"/>
  <c r="H41"/>
  <c r="G41"/>
  <c r="F41"/>
  <c r="E41"/>
  <c r="D41"/>
  <c r="B41"/>
  <c r="Y40"/>
  <c r="X40"/>
  <c r="W40"/>
  <c r="U40"/>
  <c r="T40"/>
  <c r="S40"/>
  <c r="R40"/>
  <c r="Q40"/>
  <c r="P40"/>
  <c r="O40"/>
  <c r="N40"/>
  <c r="M40"/>
  <c r="L40"/>
  <c r="J40"/>
  <c r="I40"/>
  <c r="H40"/>
  <c r="G40"/>
  <c r="F40"/>
  <c r="E40"/>
  <c r="D40"/>
  <c r="B40"/>
  <c r="Y39"/>
  <c r="X39"/>
  <c r="W39"/>
  <c r="U39"/>
  <c r="T39"/>
  <c r="S39"/>
  <c r="R39"/>
  <c r="Q39"/>
  <c r="P39"/>
  <c r="O39"/>
  <c r="N39"/>
  <c r="M39"/>
  <c r="L39"/>
  <c r="J39"/>
  <c r="I39"/>
  <c r="H39"/>
  <c r="G39"/>
  <c r="F39"/>
  <c r="E39"/>
  <c r="D39"/>
  <c r="B39"/>
  <c r="Y38"/>
  <c r="X38"/>
  <c r="W38"/>
  <c r="U38"/>
  <c r="T38"/>
  <c r="S38"/>
  <c r="R38"/>
  <c r="Q38"/>
  <c r="P38"/>
  <c r="O38"/>
  <c r="N38"/>
  <c r="M38"/>
  <c r="L38"/>
  <c r="J38"/>
  <c r="I38"/>
  <c r="H38"/>
  <c r="G38"/>
  <c r="F38"/>
  <c r="E38"/>
  <c r="D38"/>
  <c r="B38"/>
  <c r="Y37"/>
  <c r="X37"/>
  <c r="W37"/>
  <c r="U37"/>
  <c r="T37"/>
  <c r="S37"/>
  <c r="R37"/>
  <c r="Q37"/>
  <c r="P37"/>
  <c r="O37"/>
  <c r="N37"/>
  <c r="M37"/>
  <c r="L37"/>
  <c r="J37"/>
  <c r="I37"/>
  <c r="H37"/>
  <c r="G37"/>
  <c r="F37"/>
  <c r="E37"/>
  <c r="D37"/>
  <c r="B37"/>
  <c r="Y36"/>
  <c r="X36"/>
  <c r="W36"/>
  <c r="U36"/>
  <c r="T36"/>
  <c r="S36"/>
  <c r="R36"/>
  <c r="Q36"/>
  <c r="P36"/>
  <c r="O36"/>
  <c r="N36"/>
  <c r="M36"/>
  <c r="L36"/>
  <c r="J36"/>
  <c r="I36"/>
  <c r="H36"/>
  <c r="G36"/>
  <c r="F36"/>
  <c r="E36"/>
  <c r="D36"/>
  <c r="B36"/>
  <c r="Y35"/>
  <c r="X35"/>
  <c r="W35"/>
  <c r="U35"/>
  <c r="T35"/>
  <c r="S35"/>
  <c r="R35"/>
  <c r="Q35"/>
  <c r="P35"/>
  <c r="O35"/>
  <c r="N35"/>
  <c r="M35"/>
  <c r="L35"/>
  <c r="J35"/>
  <c r="I35"/>
  <c r="H35"/>
  <c r="G35"/>
  <c r="F35"/>
  <c r="E35"/>
  <c r="D35"/>
  <c r="B35"/>
  <c r="Y34"/>
  <c r="X34"/>
  <c r="W34"/>
  <c r="U34"/>
  <c r="T34"/>
  <c r="S34"/>
  <c r="R34"/>
  <c r="Q34"/>
  <c r="P34"/>
  <c r="O34"/>
  <c r="N34"/>
  <c r="M34"/>
  <c r="L34"/>
  <c r="J34"/>
  <c r="I34"/>
  <c r="H34"/>
  <c r="G34"/>
  <c r="F34"/>
  <c r="E34"/>
  <c r="D34"/>
  <c r="B34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B33"/>
  <c r="Y32"/>
  <c r="X32"/>
  <c r="W32"/>
  <c r="U32"/>
  <c r="T32"/>
  <c r="S32"/>
  <c r="R32"/>
  <c r="Q32"/>
  <c r="P32"/>
  <c r="O32"/>
  <c r="N32"/>
  <c r="M32"/>
  <c r="L32"/>
  <c r="J32"/>
  <c r="I32"/>
  <c r="H32"/>
  <c r="G32"/>
  <c r="F32"/>
  <c r="E32"/>
  <c r="D32"/>
  <c r="B32"/>
  <c r="Y31"/>
  <c r="X31"/>
  <c r="W31"/>
  <c r="U31"/>
  <c r="T31"/>
  <c r="S31"/>
  <c r="R31"/>
  <c r="Q31"/>
  <c r="P31"/>
  <c r="O31"/>
  <c r="N31"/>
  <c r="M31"/>
  <c r="L31"/>
  <c r="J31"/>
  <c r="I31"/>
  <c r="H31"/>
  <c r="G31"/>
  <c r="F31"/>
  <c r="E31"/>
  <c r="D31"/>
  <c r="B31"/>
  <c r="Y30"/>
  <c r="X30"/>
  <c r="W30"/>
  <c r="U30"/>
  <c r="T30"/>
  <c r="S30"/>
  <c r="R30"/>
  <c r="Q30"/>
  <c r="P30"/>
  <c r="O30"/>
  <c r="N30"/>
  <c r="M30"/>
  <c r="L30"/>
  <c r="J30"/>
  <c r="I30"/>
  <c r="H30"/>
  <c r="G30"/>
  <c r="F30"/>
  <c r="E30"/>
  <c r="D30"/>
  <c r="B30"/>
  <c r="Y29"/>
  <c r="X29"/>
  <c r="W29"/>
  <c r="U29"/>
  <c r="T29"/>
  <c r="S29"/>
  <c r="R29"/>
  <c r="Q29"/>
  <c r="P29"/>
  <c r="O29"/>
  <c r="N29"/>
  <c r="M29"/>
  <c r="L29"/>
  <c r="J29"/>
  <c r="I29"/>
  <c r="H29"/>
  <c r="G29"/>
  <c r="F29"/>
  <c r="E29"/>
  <c r="D29"/>
  <c r="B29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V42"/>
  <c r="K42"/>
  <c r="C42"/>
  <c r="V41"/>
  <c r="K41"/>
  <c r="C41"/>
  <c r="V40"/>
  <c r="K40"/>
  <c r="C40"/>
  <c r="V39"/>
  <c r="K39"/>
  <c r="C39"/>
  <c r="V38"/>
  <c r="K38"/>
  <c r="C38"/>
  <c r="V37"/>
  <c r="K37"/>
  <c r="C37"/>
  <c r="V36"/>
  <c r="K36"/>
  <c r="C36"/>
  <c r="V35"/>
  <c r="K35"/>
  <c r="C35"/>
  <c r="V34"/>
  <c r="K34"/>
  <c r="C34"/>
  <c r="V33"/>
  <c r="K33"/>
  <c r="C33"/>
  <c r="V32"/>
  <c r="K32"/>
  <c r="C32"/>
  <c r="V31"/>
  <c r="K31"/>
  <c r="C31"/>
  <c r="V30"/>
  <c r="K30"/>
  <c r="C30"/>
  <c r="V29"/>
  <c r="K29"/>
  <c r="C29"/>
  <c r="Y18" i="57"/>
  <c r="X18"/>
  <c r="W18"/>
  <c r="U18"/>
  <c r="T18"/>
  <c r="S18"/>
  <c r="R18"/>
  <c r="Q18"/>
  <c r="P18"/>
  <c r="O18"/>
  <c r="N18"/>
  <c r="M18"/>
  <c r="L18"/>
  <c r="J18"/>
  <c r="I18"/>
  <c r="H18"/>
  <c r="G18"/>
  <c r="F18"/>
  <c r="E18"/>
  <c r="D18"/>
  <c r="B18"/>
  <c r="Y42" s="1"/>
  <c r="Y17"/>
  <c r="X17"/>
  <c r="W17"/>
  <c r="U17"/>
  <c r="T17"/>
  <c r="S17"/>
  <c r="R17"/>
  <c r="Q17"/>
  <c r="P17"/>
  <c r="O17"/>
  <c r="N17"/>
  <c r="M17"/>
  <c r="L17"/>
  <c r="J17"/>
  <c r="I17"/>
  <c r="H17"/>
  <c r="G17"/>
  <c r="F17"/>
  <c r="E17"/>
  <c r="D17"/>
  <c r="B17"/>
  <c r="Y41" s="1"/>
  <c r="Y16"/>
  <c r="X16"/>
  <c r="W16"/>
  <c r="U16"/>
  <c r="T16"/>
  <c r="S16"/>
  <c r="R16"/>
  <c r="Q16"/>
  <c r="P16"/>
  <c r="O16"/>
  <c r="N16"/>
  <c r="M16"/>
  <c r="L16"/>
  <c r="J16"/>
  <c r="I16"/>
  <c r="H16"/>
  <c r="G16"/>
  <c r="F16"/>
  <c r="E16"/>
  <c r="D16"/>
  <c r="B16"/>
  <c r="Y40" s="1"/>
  <c r="Y15"/>
  <c r="X15"/>
  <c r="W15"/>
  <c r="U15"/>
  <c r="T15"/>
  <c r="S15"/>
  <c r="R15"/>
  <c r="Q15"/>
  <c r="P15"/>
  <c r="O15"/>
  <c r="N15"/>
  <c r="M15"/>
  <c r="L15"/>
  <c r="J15"/>
  <c r="I15"/>
  <c r="H15"/>
  <c r="G15"/>
  <c r="F15"/>
  <c r="E15"/>
  <c r="D15"/>
  <c r="B15"/>
  <c r="Y39" s="1"/>
  <c r="Y14"/>
  <c r="X14"/>
  <c r="W14"/>
  <c r="U14"/>
  <c r="T14"/>
  <c r="S14"/>
  <c r="R14"/>
  <c r="Q14"/>
  <c r="P14"/>
  <c r="O14"/>
  <c r="N14"/>
  <c r="M14"/>
  <c r="L14"/>
  <c r="J14"/>
  <c r="I14"/>
  <c r="H14"/>
  <c r="G14"/>
  <c r="F14"/>
  <c r="E14"/>
  <c r="D14"/>
  <c r="B14"/>
  <c r="Y38" s="1"/>
  <c r="Y13"/>
  <c r="X13"/>
  <c r="W13"/>
  <c r="U13"/>
  <c r="T13"/>
  <c r="S13"/>
  <c r="R13"/>
  <c r="Q13"/>
  <c r="P13"/>
  <c r="O13"/>
  <c r="N13"/>
  <c r="M13"/>
  <c r="L13"/>
  <c r="J13"/>
  <c r="I13"/>
  <c r="H13"/>
  <c r="G13"/>
  <c r="F13"/>
  <c r="E13"/>
  <c r="D13"/>
  <c r="B13"/>
  <c r="Y37" s="1"/>
  <c r="Y12"/>
  <c r="X12"/>
  <c r="W12"/>
  <c r="U12"/>
  <c r="T12"/>
  <c r="S12"/>
  <c r="R12"/>
  <c r="Q12"/>
  <c r="P12"/>
  <c r="O12"/>
  <c r="N12"/>
  <c r="M12"/>
  <c r="L12"/>
  <c r="J12"/>
  <c r="I12"/>
  <c r="H12"/>
  <c r="G12"/>
  <c r="F12"/>
  <c r="E12"/>
  <c r="D12"/>
  <c r="B12"/>
  <c r="Y36" s="1"/>
  <c r="Y11"/>
  <c r="X11"/>
  <c r="W11"/>
  <c r="U11"/>
  <c r="T11"/>
  <c r="S11"/>
  <c r="R11"/>
  <c r="Q11"/>
  <c r="P11"/>
  <c r="O11"/>
  <c r="N11"/>
  <c r="M11"/>
  <c r="L11"/>
  <c r="J11"/>
  <c r="I11"/>
  <c r="H11"/>
  <c r="G11"/>
  <c r="F11"/>
  <c r="E11"/>
  <c r="D11"/>
  <c r="B11"/>
  <c r="Y35" s="1"/>
  <c r="Y10"/>
  <c r="X10"/>
  <c r="W10"/>
  <c r="U10"/>
  <c r="T10"/>
  <c r="S10"/>
  <c r="R10"/>
  <c r="Q10"/>
  <c r="P10"/>
  <c r="O10"/>
  <c r="N10"/>
  <c r="M10"/>
  <c r="L10"/>
  <c r="J10"/>
  <c r="I10"/>
  <c r="H10"/>
  <c r="G10"/>
  <c r="F10"/>
  <c r="E10"/>
  <c r="D10"/>
  <c r="B10"/>
  <c r="Y34" s="1"/>
  <c r="Y9"/>
  <c r="X9"/>
  <c r="W9"/>
  <c r="U9"/>
  <c r="T9"/>
  <c r="S9"/>
  <c r="R9"/>
  <c r="Q9"/>
  <c r="P9"/>
  <c r="O9"/>
  <c r="N9"/>
  <c r="M9"/>
  <c r="L9"/>
  <c r="J9"/>
  <c r="I9"/>
  <c r="H9"/>
  <c r="G9"/>
  <c r="F9"/>
  <c r="E9"/>
  <c r="D9"/>
  <c r="B9"/>
  <c r="Y33" s="1"/>
  <c r="Y8"/>
  <c r="X8"/>
  <c r="W8"/>
  <c r="U8"/>
  <c r="T8"/>
  <c r="S8"/>
  <c r="R8"/>
  <c r="Q8"/>
  <c r="P8"/>
  <c r="O8"/>
  <c r="N8"/>
  <c r="M8"/>
  <c r="L8"/>
  <c r="J8"/>
  <c r="I8"/>
  <c r="H8"/>
  <c r="G8"/>
  <c r="F8"/>
  <c r="E8"/>
  <c r="D8"/>
  <c r="B8"/>
  <c r="Y32" s="1"/>
  <c r="Y7"/>
  <c r="X7"/>
  <c r="W7"/>
  <c r="U7"/>
  <c r="T7"/>
  <c r="S7"/>
  <c r="R7"/>
  <c r="Q7"/>
  <c r="P7"/>
  <c r="O7"/>
  <c r="N7"/>
  <c r="M7"/>
  <c r="L7"/>
  <c r="J7"/>
  <c r="I7"/>
  <c r="H7"/>
  <c r="G7"/>
  <c r="F7"/>
  <c r="E7"/>
  <c r="D7"/>
  <c r="B7"/>
  <c r="Y31" s="1"/>
  <c r="Y6"/>
  <c r="X6"/>
  <c r="W6"/>
  <c r="U6"/>
  <c r="T6"/>
  <c r="S6"/>
  <c r="R6"/>
  <c r="Q6"/>
  <c r="P6"/>
  <c r="O6"/>
  <c r="N6"/>
  <c r="M6"/>
  <c r="L6"/>
  <c r="J6"/>
  <c r="I6"/>
  <c r="H6"/>
  <c r="G6"/>
  <c r="F6"/>
  <c r="F30" s="1"/>
  <c r="E6"/>
  <c r="D6"/>
  <c r="B6"/>
  <c r="Y30" s="1"/>
  <c r="Y5"/>
  <c r="X5"/>
  <c r="W5"/>
  <c r="U5"/>
  <c r="T5"/>
  <c r="S5"/>
  <c r="R5"/>
  <c r="Q5"/>
  <c r="P5"/>
  <c r="O5"/>
  <c r="N5"/>
  <c r="M5"/>
  <c r="L5"/>
  <c r="J5"/>
  <c r="I5"/>
  <c r="H5"/>
  <c r="G5"/>
  <c r="F5"/>
  <c r="E5"/>
  <c r="D5"/>
  <c r="B5"/>
  <c r="J42"/>
  <c r="S41"/>
  <c r="O41"/>
  <c r="G41"/>
  <c r="B41"/>
  <c r="S40"/>
  <c r="W39"/>
  <c r="B39"/>
  <c r="N38"/>
  <c r="W37"/>
  <c r="S37"/>
  <c r="J37"/>
  <c r="S36"/>
  <c r="J36"/>
  <c r="J35"/>
  <c r="G35"/>
  <c r="N34"/>
  <c r="S33"/>
  <c r="O33"/>
  <c r="F33"/>
  <c r="B32"/>
  <c r="J31"/>
  <c r="B31"/>
  <c r="N30"/>
  <c r="B30"/>
  <c r="K1"/>
  <c r="V1" s="1"/>
  <c r="V53" i="56"/>
  <c r="V6" i="57" s="1"/>
  <c r="V54" i="56"/>
  <c r="V7" i="57" s="1"/>
  <c r="V55" i="56"/>
  <c r="V8" i="57" s="1"/>
  <c r="V32" s="1"/>
  <c r="V56" i="56"/>
  <c r="V9" i="57" s="1"/>
  <c r="V33" s="1"/>
  <c r="V57" i="56"/>
  <c r="V10" i="57" s="1"/>
  <c r="V58" i="56"/>
  <c r="V11" i="57" s="1"/>
  <c r="V59" i="56"/>
  <c r="V12" i="57" s="1"/>
  <c r="V36" s="1"/>
  <c r="V60" i="56"/>
  <c r="V13" i="57" s="1"/>
  <c r="V37" s="1"/>
  <c r="V61" i="56"/>
  <c r="V14" i="57" s="1"/>
  <c r="V62" i="56"/>
  <c r="V15" i="57" s="1"/>
  <c r="V63" i="56"/>
  <c r="V16" i="57" s="1"/>
  <c r="V40" s="1"/>
  <c r="V64" i="56"/>
  <c r="V17" i="57" s="1"/>
  <c r="V41" s="1"/>
  <c r="V65" i="56"/>
  <c r="V18" i="57" s="1"/>
  <c r="V52" i="56"/>
  <c r="V5" i="57" s="1"/>
  <c r="K53" i="56"/>
  <c r="K6" i="57" s="1"/>
  <c r="K30" s="1"/>
  <c r="K54" i="56"/>
  <c r="K7" i="57" s="1"/>
  <c r="K31" s="1"/>
  <c r="K55" i="56"/>
  <c r="K56"/>
  <c r="K9" i="57" s="1"/>
  <c r="K57" i="56"/>
  <c r="K10" i="57" s="1"/>
  <c r="K34" s="1"/>
  <c r="K58" i="56"/>
  <c r="K11" i="57" s="1"/>
  <c r="K35" s="1"/>
  <c r="K59" i="56"/>
  <c r="K12" i="57" s="1"/>
  <c r="K60" i="56"/>
  <c r="K13" i="57" s="1"/>
  <c r="K61" i="56"/>
  <c r="K14" i="57" s="1"/>
  <c r="K38" s="1"/>
  <c r="K62" i="56"/>
  <c r="K15" i="57" s="1"/>
  <c r="K39" s="1"/>
  <c r="K63" i="56"/>
  <c r="K16" i="57" s="1"/>
  <c r="K64" i="56"/>
  <c r="K17" i="57" s="1"/>
  <c r="K65" i="56"/>
  <c r="K52"/>
  <c r="K5" i="57" s="1"/>
  <c r="C53" i="56"/>
  <c r="C6" i="57" s="1"/>
  <c r="C54" i="56"/>
  <c r="C7" i="57" s="1"/>
  <c r="C55" i="56"/>
  <c r="C8" i="57" s="1"/>
  <c r="C32" s="1"/>
  <c r="C56" i="56"/>
  <c r="C9" i="57" s="1"/>
  <c r="C33" s="1"/>
  <c r="C57" i="56"/>
  <c r="C10" i="57" s="1"/>
  <c r="C58" i="56"/>
  <c r="C11" i="57" s="1"/>
  <c r="C59" i="56"/>
  <c r="C12" i="57" s="1"/>
  <c r="C36" s="1"/>
  <c r="C60" i="56"/>
  <c r="C13" i="57" s="1"/>
  <c r="C37" s="1"/>
  <c r="C61" i="56"/>
  <c r="C14" i="57" s="1"/>
  <c r="C62" i="56"/>
  <c r="C15" i="57" s="1"/>
  <c r="C63" i="56"/>
  <c r="C16" i="57" s="1"/>
  <c r="C40" s="1"/>
  <c r="C64" i="56"/>
  <c r="C17" i="57" s="1"/>
  <c r="C41" s="1"/>
  <c r="C65" i="56"/>
  <c r="C18" i="57" s="1"/>
  <c r="C52" i="56"/>
  <c r="C5" i="57" s="1"/>
  <c r="V6" i="56"/>
  <c r="V30" s="1"/>
  <c r="V7"/>
  <c r="V8"/>
  <c r="V9"/>
  <c r="V33" s="1"/>
  <c r="V10"/>
  <c r="V34" s="1"/>
  <c r="V11"/>
  <c r="V12"/>
  <c r="V36" s="1"/>
  <c r="V13"/>
  <c r="V37" s="1"/>
  <c r="V14"/>
  <c r="V38" s="1"/>
  <c r="V15"/>
  <c r="V16"/>
  <c r="V40" s="1"/>
  <c r="V17"/>
  <c r="V41" s="1"/>
  <c r="V18"/>
  <c r="V42" s="1"/>
  <c r="V5"/>
  <c r="K6"/>
  <c r="K30" s="1"/>
  <c r="K7"/>
  <c r="K31" s="1"/>
  <c r="K8"/>
  <c r="K9"/>
  <c r="K10"/>
  <c r="K34" s="1"/>
  <c r="K11"/>
  <c r="K35" s="1"/>
  <c r="K12"/>
  <c r="K36" s="1"/>
  <c r="K13"/>
  <c r="K14"/>
  <c r="K38" s="1"/>
  <c r="K15"/>
  <c r="K39" s="1"/>
  <c r="K16"/>
  <c r="K40" s="1"/>
  <c r="K17"/>
  <c r="K18"/>
  <c r="K42" s="1"/>
  <c r="K5"/>
  <c r="K29" s="1"/>
  <c r="C6"/>
  <c r="C30" s="1"/>
  <c r="C7"/>
  <c r="C8"/>
  <c r="C32" s="1"/>
  <c r="C9"/>
  <c r="C33" s="1"/>
  <c r="C10"/>
  <c r="C34" s="1"/>
  <c r="C11"/>
  <c r="C35" s="1"/>
  <c r="C12"/>
  <c r="C36" s="1"/>
  <c r="C13"/>
  <c r="C37" s="1"/>
  <c r="C14"/>
  <c r="C38" s="1"/>
  <c r="C15"/>
  <c r="C39" s="1"/>
  <c r="C16"/>
  <c r="C40" s="1"/>
  <c r="C17"/>
  <c r="C41" s="1"/>
  <c r="C18"/>
  <c r="C42" s="1"/>
  <c r="C5"/>
  <c r="C29" s="1"/>
  <c r="Y70"/>
  <c r="X70"/>
  <c r="W70"/>
  <c r="U70"/>
  <c r="T70"/>
  <c r="S70"/>
  <c r="R70"/>
  <c r="Q70"/>
  <c r="P70"/>
  <c r="O70"/>
  <c r="N70"/>
  <c r="M70"/>
  <c r="L70"/>
  <c r="J70"/>
  <c r="I70"/>
  <c r="H70"/>
  <c r="G70"/>
  <c r="F70"/>
  <c r="E70"/>
  <c r="D70"/>
  <c r="B70"/>
  <c r="Y69"/>
  <c r="X69"/>
  <c r="W69"/>
  <c r="U69"/>
  <c r="T69"/>
  <c r="S69"/>
  <c r="R69"/>
  <c r="Q69"/>
  <c r="P69"/>
  <c r="O69"/>
  <c r="N69"/>
  <c r="M69"/>
  <c r="L69"/>
  <c r="J69"/>
  <c r="I69"/>
  <c r="H69"/>
  <c r="G69"/>
  <c r="F69"/>
  <c r="E69"/>
  <c r="D69"/>
  <c r="B69"/>
  <c r="Y68"/>
  <c r="X68"/>
  <c r="W68"/>
  <c r="U68"/>
  <c r="T68"/>
  <c r="S68"/>
  <c r="R68"/>
  <c r="Q68"/>
  <c r="P68"/>
  <c r="O68"/>
  <c r="N68"/>
  <c r="M68"/>
  <c r="L68"/>
  <c r="J68"/>
  <c r="I68"/>
  <c r="H68"/>
  <c r="G68"/>
  <c r="F68"/>
  <c r="E68"/>
  <c r="D68"/>
  <c r="B68"/>
  <c r="K48"/>
  <c r="V48" s="1"/>
  <c r="Y42"/>
  <c r="X42"/>
  <c r="W42"/>
  <c r="U42"/>
  <c r="T42"/>
  <c r="S42"/>
  <c r="R42"/>
  <c r="Q42"/>
  <c r="P42"/>
  <c r="O42"/>
  <c r="N42"/>
  <c r="M42"/>
  <c r="L42"/>
  <c r="J42"/>
  <c r="I42"/>
  <c r="H42"/>
  <c r="G42"/>
  <c r="F42"/>
  <c r="E42"/>
  <c r="D42"/>
  <c r="B42"/>
  <c r="Y41"/>
  <c r="X41"/>
  <c r="W41"/>
  <c r="U41"/>
  <c r="T41"/>
  <c r="S41"/>
  <c r="R41"/>
  <c r="Q41"/>
  <c r="P41"/>
  <c r="O41"/>
  <c r="N41"/>
  <c r="M41"/>
  <c r="L41"/>
  <c r="J41"/>
  <c r="I41"/>
  <c r="H41"/>
  <c r="G41"/>
  <c r="F41"/>
  <c r="E41"/>
  <c r="D41"/>
  <c r="B41"/>
  <c r="Y40"/>
  <c r="X40"/>
  <c r="W40"/>
  <c r="U40"/>
  <c r="T40"/>
  <c r="S40"/>
  <c r="R40"/>
  <c r="Q40"/>
  <c r="P40"/>
  <c r="O40"/>
  <c r="N40"/>
  <c r="M40"/>
  <c r="L40"/>
  <c r="J40"/>
  <c r="I40"/>
  <c r="H40"/>
  <c r="G40"/>
  <c r="F40"/>
  <c r="E40"/>
  <c r="D40"/>
  <c r="B40"/>
  <c r="Y39"/>
  <c r="X39"/>
  <c r="W39"/>
  <c r="U39"/>
  <c r="T39"/>
  <c r="S39"/>
  <c r="R39"/>
  <c r="Q39"/>
  <c r="P39"/>
  <c r="O39"/>
  <c r="N39"/>
  <c r="M39"/>
  <c r="L39"/>
  <c r="J39"/>
  <c r="I39"/>
  <c r="H39"/>
  <c r="G39"/>
  <c r="F39"/>
  <c r="E39"/>
  <c r="D39"/>
  <c r="B39"/>
  <c r="Y38"/>
  <c r="X38"/>
  <c r="W38"/>
  <c r="U38"/>
  <c r="T38"/>
  <c r="S38"/>
  <c r="R38"/>
  <c r="Q38"/>
  <c r="P38"/>
  <c r="O38"/>
  <c r="N38"/>
  <c r="M38"/>
  <c r="L38"/>
  <c r="J38"/>
  <c r="I38"/>
  <c r="H38"/>
  <c r="G38"/>
  <c r="F38"/>
  <c r="E38"/>
  <c r="D38"/>
  <c r="B38"/>
  <c r="Y37"/>
  <c r="X37"/>
  <c r="W37"/>
  <c r="U37"/>
  <c r="T37"/>
  <c r="S37"/>
  <c r="R37"/>
  <c r="Q37"/>
  <c r="P37"/>
  <c r="O37"/>
  <c r="N37"/>
  <c r="M37"/>
  <c r="L37"/>
  <c r="J37"/>
  <c r="I37"/>
  <c r="H37"/>
  <c r="G37"/>
  <c r="F37"/>
  <c r="E37"/>
  <c r="D37"/>
  <c r="B37"/>
  <c r="Y36"/>
  <c r="X36"/>
  <c r="W36"/>
  <c r="U36"/>
  <c r="T36"/>
  <c r="S36"/>
  <c r="R36"/>
  <c r="Q36"/>
  <c r="P36"/>
  <c r="O36"/>
  <c r="N36"/>
  <c r="M36"/>
  <c r="L36"/>
  <c r="J36"/>
  <c r="I36"/>
  <c r="H36"/>
  <c r="G36"/>
  <c r="F36"/>
  <c r="E36"/>
  <c r="D36"/>
  <c r="B36"/>
  <c r="Y35"/>
  <c r="X35"/>
  <c r="W35"/>
  <c r="U35"/>
  <c r="T35"/>
  <c r="S35"/>
  <c r="R35"/>
  <c r="Q35"/>
  <c r="P35"/>
  <c r="O35"/>
  <c r="N35"/>
  <c r="M35"/>
  <c r="L35"/>
  <c r="J35"/>
  <c r="I35"/>
  <c r="H35"/>
  <c r="G35"/>
  <c r="F35"/>
  <c r="E35"/>
  <c r="D35"/>
  <c r="B35"/>
  <c r="Y34"/>
  <c r="X34"/>
  <c r="W34"/>
  <c r="U34"/>
  <c r="T34"/>
  <c r="S34"/>
  <c r="R34"/>
  <c r="Q34"/>
  <c r="P34"/>
  <c r="O34"/>
  <c r="N34"/>
  <c r="M34"/>
  <c r="L34"/>
  <c r="J34"/>
  <c r="I34"/>
  <c r="H34"/>
  <c r="G34"/>
  <c r="F34"/>
  <c r="E34"/>
  <c r="D34"/>
  <c r="B34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B33"/>
  <c r="Y32"/>
  <c r="X32"/>
  <c r="W32"/>
  <c r="U32"/>
  <c r="T32"/>
  <c r="S32"/>
  <c r="R32"/>
  <c r="Q32"/>
  <c r="P32"/>
  <c r="O32"/>
  <c r="N32"/>
  <c r="M32"/>
  <c r="L32"/>
  <c r="J32"/>
  <c r="I32"/>
  <c r="H32"/>
  <c r="G32"/>
  <c r="F32"/>
  <c r="E32"/>
  <c r="D32"/>
  <c r="B32"/>
  <c r="Y31"/>
  <c r="X31"/>
  <c r="W31"/>
  <c r="U31"/>
  <c r="T31"/>
  <c r="S31"/>
  <c r="R31"/>
  <c r="Q31"/>
  <c r="P31"/>
  <c r="O31"/>
  <c r="N31"/>
  <c r="M31"/>
  <c r="L31"/>
  <c r="J31"/>
  <c r="I31"/>
  <c r="H31"/>
  <c r="G31"/>
  <c r="F31"/>
  <c r="E31"/>
  <c r="D31"/>
  <c r="B31"/>
  <c r="Y30"/>
  <c r="X30"/>
  <c r="W30"/>
  <c r="U30"/>
  <c r="T30"/>
  <c r="S30"/>
  <c r="R30"/>
  <c r="Q30"/>
  <c r="P30"/>
  <c r="O30"/>
  <c r="N30"/>
  <c r="M30"/>
  <c r="L30"/>
  <c r="J30"/>
  <c r="I30"/>
  <c r="H30"/>
  <c r="G30"/>
  <c r="F30"/>
  <c r="E30"/>
  <c r="D30"/>
  <c r="B30"/>
  <c r="Y29"/>
  <c r="X29"/>
  <c r="W29"/>
  <c r="U29"/>
  <c r="T29"/>
  <c r="S29"/>
  <c r="R29"/>
  <c r="Q29"/>
  <c r="P29"/>
  <c r="O29"/>
  <c r="N29"/>
  <c r="M29"/>
  <c r="L29"/>
  <c r="J29"/>
  <c r="I29"/>
  <c r="H29"/>
  <c r="G29"/>
  <c r="F29"/>
  <c r="E29"/>
  <c r="D29"/>
  <c r="B29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K41"/>
  <c r="V39"/>
  <c r="K37"/>
  <c r="V35"/>
  <c r="K33"/>
  <c r="V32"/>
  <c r="K32"/>
  <c r="V31"/>
  <c r="C31"/>
  <c r="V29"/>
  <c r="K1"/>
  <c r="V1" s="1"/>
  <c r="V32" i="52"/>
  <c r="V33"/>
  <c r="V34"/>
  <c r="V35"/>
  <c r="V36"/>
  <c r="V37"/>
  <c r="V38"/>
  <c r="V39"/>
  <c r="V40"/>
  <c r="V41"/>
  <c r="V42"/>
  <c r="V43"/>
  <c r="V44"/>
  <c r="V31"/>
  <c r="O30" i="57" l="1"/>
  <c r="S30"/>
  <c r="N31"/>
  <c r="G33"/>
  <c r="O34"/>
  <c r="R35"/>
  <c r="W35"/>
  <c r="G37"/>
  <c r="O38"/>
  <c r="S38"/>
  <c r="N39"/>
  <c r="F42"/>
  <c r="O42"/>
  <c r="G30"/>
  <c r="S31"/>
  <c r="N32"/>
  <c r="W32"/>
  <c r="J33"/>
  <c r="G34"/>
  <c r="G38"/>
  <c r="J39"/>
  <c r="S39"/>
  <c r="J41"/>
  <c r="G42"/>
  <c r="N42"/>
  <c r="I29" i="59"/>
  <c r="Q29"/>
  <c r="Y29"/>
  <c r="E30"/>
  <c r="M30"/>
  <c r="U30"/>
  <c r="E31"/>
  <c r="M31"/>
  <c r="U31"/>
  <c r="E32"/>
  <c r="M32"/>
  <c r="U32"/>
  <c r="E33"/>
  <c r="M33"/>
  <c r="U33"/>
  <c r="E34"/>
  <c r="M34"/>
  <c r="U34"/>
  <c r="E35"/>
  <c r="M35"/>
  <c r="U35"/>
  <c r="E36"/>
  <c r="M36"/>
  <c r="U36"/>
  <c r="E37"/>
  <c r="M37"/>
  <c r="U37"/>
  <c r="E38"/>
  <c r="M38"/>
  <c r="U38"/>
  <c r="E39"/>
  <c r="M39"/>
  <c r="U39"/>
  <c r="E40"/>
  <c r="M40"/>
  <c r="U40"/>
  <c r="E41"/>
  <c r="M41"/>
  <c r="U41"/>
  <c r="E42"/>
  <c r="M42"/>
  <c r="U42"/>
  <c r="D29"/>
  <c r="H29"/>
  <c r="L29"/>
  <c r="P29"/>
  <c r="T29"/>
  <c r="X29"/>
  <c r="D30"/>
  <c r="H30"/>
  <c r="L30"/>
  <c r="P30"/>
  <c r="T30"/>
  <c r="X30"/>
  <c r="D31"/>
  <c r="H31"/>
  <c r="L31"/>
  <c r="P31"/>
  <c r="T31"/>
  <c r="X31"/>
  <c r="D32"/>
  <c r="H32"/>
  <c r="L32"/>
  <c r="P32"/>
  <c r="T32"/>
  <c r="X32"/>
  <c r="D33"/>
  <c r="H33"/>
  <c r="L33"/>
  <c r="P33"/>
  <c r="T33"/>
  <c r="X33"/>
  <c r="D34"/>
  <c r="H34"/>
  <c r="L34"/>
  <c r="P34"/>
  <c r="T34"/>
  <c r="X34"/>
  <c r="D35"/>
  <c r="H35"/>
  <c r="L35"/>
  <c r="P35"/>
  <c r="T35"/>
  <c r="X35"/>
  <c r="D36"/>
  <c r="H36"/>
  <c r="L36"/>
  <c r="P36"/>
  <c r="T36"/>
  <c r="X36"/>
  <c r="D37"/>
  <c r="H37"/>
  <c r="L37"/>
  <c r="P37"/>
  <c r="T37"/>
  <c r="X37"/>
  <c r="D38"/>
  <c r="H38"/>
  <c r="L38"/>
  <c r="P38"/>
  <c r="T38"/>
  <c r="X38"/>
  <c r="D39"/>
  <c r="H39"/>
  <c r="L39"/>
  <c r="P39"/>
  <c r="T39"/>
  <c r="X39"/>
  <c r="D40"/>
  <c r="H40"/>
  <c r="L40"/>
  <c r="P40"/>
  <c r="T40"/>
  <c r="X40"/>
  <c r="D41"/>
  <c r="H41"/>
  <c r="L41"/>
  <c r="P41"/>
  <c r="T41"/>
  <c r="X41"/>
  <c r="D42"/>
  <c r="H42"/>
  <c r="L42"/>
  <c r="P42"/>
  <c r="T42"/>
  <c r="X42"/>
  <c r="E29"/>
  <c r="M29"/>
  <c r="U29"/>
  <c r="I30"/>
  <c r="Q30"/>
  <c r="Y30"/>
  <c r="I31"/>
  <c r="Q31"/>
  <c r="Y31"/>
  <c r="I32"/>
  <c r="Q32"/>
  <c r="Y32"/>
  <c r="I33"/>
  <c r="Q33"/>
  <c r="Y33"/>
  <c r="I34"/>
  <c r="Q34"/>
  <c r="Y34"/>
  <c r="I35"/>
  <c r="Q35"/>
  <c r="Y35"/>
  <c r="I36"/>
  <c r="Q36"/>
  <c r="Y36"/>
  <c r="I37"/>
  <c r="Q37"/>
  <c r="Y37"/>
  <c r="I38"/>
  <c r="Q38"/>
  <c r="Y38"/>
  <c r="I39"/>
  <c r="Q39"/>
  <c r="Y39"/>
  <c r="I40"/>
  <c r="Q40"/>
  <c r="Y40"/>
  <c r="I41"/>
  <c r="Q41"/>
  <c r="Y41"/>
  <c r="I42"/>
  <c r="Q42"/>
  <c r="Y42"/>
  <c r="C29"/>
  <c r="G29"/>
  <c r="K29"/>
  <c r="O29"/>
  <c r="S29"/>
  <c r="C30"/>
  <c r="G30"/>
  <c r="K30"/>
  <c r="O30"/>
  <c r="S30"/>
  <c r="C31"/>
  <c r="G31"/>
  <c r="K31"/>
  <c r="O31"/>
  <c r="S31"/>
  <c r="C32"/>
  <c r="G32"/>
  <c r="K32"/>
  <c r="O32"/>
  <c r="S32"/>
  <c r="C33"/>
  <c r="G33"/>
  <c r="K33"/>
  <c r="O33"/>
  <c r="S33"/>
  <c r="C34"/>
  <c r="G34"/>
  <c r="K34"/>
  <c r="O34"/>
  <c r="S34"/>
  <c r="C35"/>
  <c r="G35"/>
  <c r="K35"/>
  <c r="O35"/>
  <c r="S35"/>
  <c r="C36"/>
  <c r="G36"/>
  <c r="K36"/>
  <c r="O36"/>
  <c r="S36"/>
  <c r="C37"/>
  <c r="G37"/>
  <c r="K37"/>
  <c r="O37"/>
  <c r="S37"/>
  <c r="C38"/>
  <c r="G38"/>
  <c r="K38"/>
  <c r="O38"/>
  <c r="S38"/>
  <c r="C39"/>
  <c r="G39"/>
  <c r="K39"/>
  <c r="O39"/>
  <c r="S39"/>
  <c r="C40"/>
  <c r="G40"/>
  <c r="K40"/>
  <c r="O40"/>
  <c r="S40"/>
  <c r="C41"/>
  <c r="G41"/>
  <c r="K41"/>
  <c r="O41"/>
  <c r="S41"/>
  <c r="C42"/>
  <c r="G42"/>
  <c r="K42"/>
  <c r="O42"/>
  <c r="S42"/>
  <c r="J30" i="57"/>
  <c r="J34"/>
  <c r="J38"/>
  <c r="W38"/>
  <c r="F34"/>
  <c r="F38"/>
  <c r="C42"/>
  <c r="C30"/>
  <c r="V42"/>
  <c r="V38"/>
  <c r="V34"/>
  <c r="V30"/>
  <c r="B33"/>
  <c r="N33"/>
  <c r="W34"/>
  <c r="F37"/>
  <c r="O37"/>
  <c r="N41"/>
  <c r="R30"/>
  <c r="W30"/>
  <c r="R34"/>
  <c r="R38"/>
  <c r="F41"/>
  <c r="R42"/>
  <c r="W42"/>
  <c r="K41"/>
  <c r="K37"/>
  <c r="K33"/>
  <c r="B34"/>
  <c r="B37"/>
  <c r="N37"/>
  <c r="B38"/>
  <c r="J40"/>
  <c r="B42"/>
  <c r="R33"/>
  <c r="R37"/>
  <c r="R41"/>
  <c r="C70" i="56"/>
  <c r="J32" i="57"/>
  <c r="S32"/>
  <c r="G36"/>
  <c r="R36"/>
  <c r="G40"/>
  <c r="R40"/>
  <c r="V69" i="56"/>
  <c r="C39" i="57"/>
  <c r="C35"/>
  <c r="C31"/>
  <c r="V39"/>
  <c r="V35"/>
  <c r="V31"/>
  <c r="F31"/>
  <c r="O31"/>
  <c r="F32"/>
  <c r="O32"/>
  <c r="B35"/>
  <c r="N35"/>
  <c r="B36"/>
  <c r="N36"/>
  <c r="W36"/>
  <c r="F39"/>
  <c r="O39"/>
  <c r="B40"/>
  <c r="N40"/>
  <c r="W40"/>
  <c r="W31"/>
  <c r="S34"/>
  <c r="S42"/>
  <c r="K40"/>
  <c r="K36"/>
  <c r="G31"/>
  <c r="R31"/>
  <c r="G32"/>
  <c r="R32"/>
  <c r="F35"/>
  <c r="O35"/>
  <c r="F36"/>
  <c r="O36"/>
  <c r="G39"/>
  <c r="R39"/>
  <c r="F40"/>
  <c r="O40"/>
  <c r="W33"/>
  <c r="C34"/>
  <c r="S35"/>
  <c r="C38"/>
  <c r="W41"/>
  <c r="C69" i="56"/>
  <c r="V70"/>
  <c r="K69"/>
  <c r="K70"/>
  <c r="K18" i="57"/>
  <c r="K42" s="1"/>
  <c r="K8"/>
  <c r="K32" s="1"/>
  <c r="D30"/>
  <c r="H30"/>
  <c r="L30"/>
  <c r="P30"/>
  <c r="T30"/>
  <c r="X30"/>
  <c r="D31"/>
  <c r="H31"/>
  <c r="L31"/>
  <c r="P31"/>
  <c r="T31"/>
  <c r="X31"/>
  <c r="D32"/>
  <c r="H32"/>
  <c r="L32"/>
  <c r="P32"/>
  <c r="T32"/>
  <c r="X32"/>
  <c r="D33"/>
  <c r="H33"/>
  <c r="L33"/>
  <c r="P33"/>
  <c r="T33"/>
  <c r="X33"/>
  <c r="D34"/>
  <c r="H34"/>
  <c r="L34"/>
  <c r="P34"/>
  <c r="T34"/>
  <c r="X34"/>
  <c r="D35"/>
  <c r="H35"/>
  <c r="L35"/>
  <c r="P35"/>
  <c r="T35"/>
  <c r="X35"/>
  <c r="D36"/>
  <c r="H36"/>
  <c r="L36"/>
  <c r="P36"/>
  <c r="T36"/>
  <c r="X36"/>
  <c r="D37"/>
  <c r="H37"/>
  <c r="L37"/>
  <c r="P37"/>
  <c r="T37"/>
  <c r="X37"/>
  <c r="D38"/>
  <c r="H38"/>
  <c r="L38"/>
  <c r="P38"/>
  <c r="T38"/>
  <c r="X38"/>
  <c r="D39"/>
  <c r="H39"/>
  <c r="L39"/>
  <c r="P39"/>
  <c r="T39"/>
  <c r="X39"/>
  <c r="D40"/>
  <c r="H40"/>
  <c r="L40"/>
  <c r="P40"/>
  <c r="T40"/>
  <c r="X40"/>
  <c r="D41"/>
  <c r="H41"/>
  <c r="L41"/>
  <c r="P41"/>
  <c r="T41"/>
  <c r="X41"/>
  <c r="D42"/>
  <c r="H42"/>
  <c r="L42"/>
  <c r="P42"/>
  <c r="T42"/>
  <c r="X42"/>
  <c r="E30"/>
  <c r="I30"/>
  <c r="M30"/>
  <c r="Q30"/>
  <c r="U30"/>
  <c r="E31"/>
  <c r="I31"/>
  <c r="M31"/>
  <c r="Q31"/>
  <c r="U31"/>
  <c r="E32"/>
  <c r="I32"/>
  <c r="M32"/>
  <c r="Q32"/>
  <c r="U32"/>
  <c r="E33"/>
  <c r="I33"/>
  <c r="M33"/>
  <c r="Q33"/>
  <c r="U33"/>
  <c r="E34"/>
  <c r="I34"/>
  <c r="M34"/>
  <c r="Q34"/>
  <c r="U34"/>
  <c r="E35"/>
  <c r="I35"/>
  <c r="M35"/>
  <c r="Q35"/>
  <c r="U35"/>
  <c r="E36"/>
  <c r="I36"/>
  <c r="M36"/>
  <c r="Q36"/>
  <c r="U36"/>
  <c r="E37"/>
  <c r="I37"/>
  <c r="M37"/>
  <c r="Q37"/>
  <c r="U37"/>
  <c r="E38"/>
  <c r="I38"/>
  <c r="M38"/>
  <c r="Q38"/>
  <c r="U38"/>
  <c r="E39"/>
  <c r="I39"/>
  <c r="M39"/>
  <c r="Q39"/>
  <c r="U39"/>
  <c r="E40"/>
  <c r="I40"/>
  <c r="M40"/>
  <c r="Q40"/>
  <c r="U40"/>
  <c r="E41"/>
  <c r="I41"/>
  <c r="M41"/>
  <c r="Q41"/>
  <c r="U41"/>
  <c r="E42"/>
  <c r="I42"/>
  <c r="M42"/>
  <c r="Q42"/>
  <c r="U42"/>
  <c r="C21" i="59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C21" i="58"/>
  <c r="K21"/>
  <c r="C22"/>
  <c r="K22"/>
  <c r="C23"/>
  <c r="K23"/>
  <c r="C69"/>
  <c r="K69"/>
  <c r="V21"/>
  <c r="V22"/>
  <c r="V23"/>
  <c r="V69"/>
  <c r="Y29" i="57"/>
  <c r="W29"/>
  <c r="U29"/>
  <c r="S29"/>
  <c r="Q29"/>
  <c r="O29"/>
  <c r="M29"/>
  <c r="K29"/>
  <c r="I29"/>
  <c r="G29"/>
  <c r="E29"/>
  <c r="C29"/>
  <c r="X29"/>
  <c r="V29"/>
  <c r="T29"/>
  <c r="R29"/>
  <c r="P29"/>
  <c r="N29"/>
  <c r="L29"/>
  <c r="J29"/>
  <c r="H29"/>
  <c r="F29"/>
  <c r="D29"/>
  <c r="B29"/>
  <c r="C21"/>
  <c r="E21"/>
  <c r="G21"/>
  <c r="I21"/>
  <c r="M21"/>
  <c r="O21"/>
  <c r="Q21"/>
  <c r="S21"/>
  <c r="U21"/>
  <c r="W21"/>
  <c r="Y21"/>
  <c r="C22"/>
  <c r="E22"/>
  <c r="G22"/>
  <c r="I22"/>
  <c r="M22"/>
  <c r="O22"/>
  <c r="Q22"/>
  <c r="S22"/>
  <c r="U22"/>
  <c r="W22"/>
  <c r="Y22"/>
  <c r="C23"/>
  <c r="E23"/>
  <c r="G23"/>
  <c r="I23"/>
  <c r="M23"/>
  <c r="O23"/>
  <c r="Q23"/>
  <c r="S23"/>
  <c r="U23"/>
  <c r="W23"/>
  <c r="Y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V21" i="56"/>
  <c r="V22"/>
  <c r="V23"/>
  <c r="C68"/>
  <c r="K68"/>
  <c r="C21"/>
  <c r="K21"/>
  <c r="C22"/>
  <c r="K22"/>
  <c r="C23"/>
  <c r="K23"/>
  <c r="V68"/>
  <c r="Y18" i="55"/>
  <c r="X18"/>
  <c r="W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X42" s="1"/>
  <c r="Y17"/>
  <c r="X17"/>
  <c r="W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X41" s="1"/>
  <c r="Y16"/>
  <c r="X16"/>
  <c r="W16"/>
  <c r="U16"/>
  <c r="T16"/>
  <c r="S16"/>
  <c r="R16"/>
  <c r="Q16"/>
  <c r="P16"/>
  <c r="O16"/>
  <c r="N16"/>
  <c r="M16"/>
  <c r="M40" s="1"/>
  <c r="L16"/>
  <c r="K16"/>
  <c r="J16"/>
  <c r="I16"/>
  <c r="H16"/>
  <c r="G16"/>
  <c r="F16"/>
  <c r="E16"/>
  <c r="E40" s="1"/>
  <c r="D16"/>
  <c r="C16"/>
  <c r="B16"/>
  <c r="X40" s="1"/>
  <c r="Y15"/>
  <c r="X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X39" s="1"/>
  <c r="Y14"/>
  <c r="X14"/>
  <c r="W14"/>
  <c r="U14"/>
  <c r="T14"/>
  <c r="S14"/>
  <c r="R14"/>
  <c r="Q14"/>
  <c r="P14"/>
  <c r="O14"/>
  <c r="O38" s="1"/>
  <c r="N14"/>
  <c r="M14"/>
  <c r="L14"/>
  <c r="K14"/>
  <c r="J14"/>
  <c r="I14"/>
  <c r="H14"/>
  <c r="G14"/>
  <c r="F14"/>
  <c r="E14"/>
  <c r="D14"/>
  <c r="C14"/>
  <c r="B14"/>
  <c r="X38" s="1"/>
  <c r="Y13"/>
  <c r="X13"/>
  <c r="W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X37" s="1"/>
  <c r="Y12"/>
  <c r="X12"/>
  <c r="W12"/>
  <c r="U12"/>
  <c r="T12"/>
  <c r="S12"/>
  <c r="R12"/>
  <c r="Q12"/>
  <c r="Q36" s="1"/>
  <c r="P12"/>
  <c r="O12"/>
  <c r="N12"/>
  <c r="M12"/>
  <c r="M36" s="1"/>
  <c r="L12"/>
  <c r="K12"/>
  <c r="J12"/>
  <c r="I12"/>
  <c r="H12"/>
  <c r="G12"/>
  <c r="F12"/>
  <c r="E12"/>
  <c r="E36" s="1"/>
  <c r="D12"/>
  <c r="C12"/>
  <c r="B12"/>
  <c r="X36" s="1"/>
  <c r="Y11"/>
  <c r="X11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35" s="1"/>
  <c r="Y10"/>
  <c r="X10"/>
  <c r="W10"/>
  <c r="U10"/>
  <c r="T10"/>
  <c r="S10"/>
  <c r="R10"/>
  <c r="Q10"/>
  <c r="P10"/>
  <c r="O10"/>
  <c r="N10"/>
  <c r="M10"/>
  <c r="L10"/>
  <c r="K10"/>
  <c r="J10"/>
  <c r="I10"/>
  <c r="H10"/>
  <c r="G10"/>
  <c r="G34" s="1"/>
  <c r="F10"/>
  <c r="E10"/>
  <c r="D10"/>
  <c r="C10"/>
  <c r="B10"/>
  <c r="X34" s="1"/>
  <c r="Y9"/>
  <c r="X9"/>
  <c r="W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X33" s="1"/>
  <c r="Y8"/>
  <c r="X8"/>
  <c r="W8"/>
  <c r="U8"/>
  <c r="T8"/>
  <c r="S8"/>
  <c r="R8"/>
  <c r="Q8"/>
  <c r="P8"/>
  <c r="O8"/>
  <c r="N8"/>
  <c r="M8"/>
  <c r="M32" s="1"/>
  <c r="L8"/>
  <c r="K8"/>
  <c r="J8"/>
  <c r="I8"/>
  <c r="H8"/>
  <c r="G8"/>
  <c r="F8"/>
  <c r="E8"/>
  <c r="E32" s="1"/>
  <c r="D8"/>
  <c r="C8"/>
  <c r="B8"/>
  <c r="X32" s="1"/>
  <c r="Y7"/>
  <c r="X7"/>
  <c r="W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X31" s="1"/>
  <c r="Y6"/>
  <c r="X6"/>
  <c r="W6"/>
  <c r="U6"/>
  <c r="T6"/>
  <c r="S6"/>
  <c r="R6"/>
  <c r="Q6"/>
  <c r="P6"/>
  <c r="O6"/>
  <c r="N6"/>
  <c r="M6"/>
  <c r="M30" s="1"/>
  <c r="L6"/>
  <c r="K6"/>
  <c r="J6"/>
  <c r="I6"/>
  <c r="H6"/>
  <c r="G6"/>
  <c r="G30" s="1"/>
  <c r="F6"/>
  <c r="E6"/>
  <c r="D6"/>
  <c r="C6"/>
  <c r="B6"/>
  <c r="X30" s="1"/>
  <c r="Y5"/>
  <c r="X5"/>
  <c r="W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X29" s="1"/>
  <c r="J42"/>
  <c r="E42"/>
  <c r="M41"/>
  <c r="O40"/>
  <c r="J40"/>
  <c r="W39"/>
  <c r="M39"/>
  <c r="G39"/>
  <c r="B39"/>
  <c r="E38"/>
  <c r="G37"/>
  <c r="J36"/>
  <c r="M35"/>
  <c r="G35"/>
  <c r="B35"/>
  <c r="O34"/>
  <c r="J34"/>
  <c r="R33"/>
  <c r="O32"/>
  <c r="J32"/>
  <c r="R31"/>
  <c r="M31"/>
  <c r="B31"/>
  <c r="U30"/>
  <c r="J30"/>
  <c r="E30"/>
  <c r="B29"/>
  <c r="V32" i="54"/>
  <c r="V6" i="55" s="1"/>
  <c r="V30" s="1"/>
  <c r="V33" i="54"/>
  <c r="V7" i="55" s="1"/>
  <c r="V31" s="1"/>
  <c r="V34" i="54"/>
  <c r="V8" i="55" s="1"/>
  <c r="V32" s="1"/>
  <c r="V35" i="54"/>
  <c r="V9" i="55" s="1"/>
  <c r="V33" s="1"/>
  <c r="V36" i="54"/>
  <c r="V10" i="55" s="1"/>
  <c r="V34" s="1"/>
  <c r="V37" i="54"/>
  <c r="V11" i="55" s="1"/>
  <c r="V35" s="1"/>
  <c r="V38" i="54"/>
  <c r="V12" i="55" s="1"/>
  <c r="V36" s="1"/>
  <c r="V39" i="54"/>
  <c r="V13" i="55" s="1"/>
  <c r="V37" s="1"/>
  <c r="V40" i="54"/>
  <c r="V14" i="55" s="1"/>
  <c r="V38" s="1"/>
  <c r="V41" i="54"/>
  <c r="V15" i="55" s="1"/>
  <c r="V39" s="1"/>
  <c r="V42" i="54"/>
  <c r="V16" i="55" s="1"/>
  <c r="V40" s="1"/>
  <c r="V43" i="54"/>
  <c r="V17" i="55" s="1"/>
  <c r="V41" s="1"/>
  <c r="V44" i="54"/>
  <c r="V18" i="55" s="1"/>
  <c r="V42" s="1"/>
  <c r="V31" i="54"/>
  <c r="V5" i="55" s="1"/>
  <c r="V14" i="54"/>
  <c r="V15"/>
  <c r="V16"/>
  <c r="V17"/>
  <c r="V18"/>
  <c r="V23" s="1"/>
  <c r="V13"/>
  <c r="Y49"/>
  <c r="X49"/>
  <c r="W49"/>
  <c r="U49"/>
  <c r="T49"/>
  <c r="S49"/>
  <c r="R49"/>
  <c r="Q49"/>
  <c r="P49"/>
  <c r="O49"/>
  <c r="N49"/>
  <c r="M49"/>
  <c r="L49"/>
  <c r="J49"/>
  <c r="I49"/>
  <c r="H49"/>
  <c r="G49"/>
  <c r="F49"/>
  <c r="E49"/>
  <c r="D49"/>
  <c r="B49"/>
  <c r="Y48"/>
  <c r="X48"/>
  <c r="W48"/>
  <c r="V48"/>
  <c r="U48"/>
  <c r="T48"/>
  <c r="S48"/>
  <c r="R48"/>
  <c r="Q48"/>
  <c r="P48"/>
  <c r="O48"/>
  <c r="N48"/>
  <c r="M48"/>
  <c r="L48"/>
  <c r="J48"/>
  <c r="I48"/>
  <c r="H48"/>
  <c r="G48"/>
  <c r="F48"/>
  <c r="E48"/>
  <c r="D48"/>
  <c r="B48"/>
  <c r="Y47"/>
  <c r="X47"/>
  <c r="W47"/>
  <c r="U47"/>
  <c r="T47"/>
  <c r="S47"/>
  <c r="R47"/>
  <c r="Q47"/>
  <c r="P47"/>
  <c r="O47"/>
  <c r="N47"/>
  <c r="M47"/>
  <c r="L47"/>
  <c r="J47"/>
  <c r="I47"/>
  <c r="H47"/>
  <c r="G47"/>
  <c r="F47"/>
  <c r="E47"/>
  <c r="D47"/>
  <c r="B47"/>
  <c r="K49"/>
  <c r="C49"/>
  <c r="K47"/>
  <c r="C47"/>
  <c r="K48"/>
  <c r="C48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K23"/>
  <c r="C23"/>
  <c r="V22"/>
  <c r="K22"/>
  <c r="C22"/>
  <c r="Y18" i="53"/>
  <c r="X18"/>
  <c r="W18"/>
  <c r="V18"/>
  <c r="U18"/>
  <c r="T18"/>
  <c r="S18"/>
  <c r="R18"/>
  <c r="Q18"/>
  <c r="P18"/>
  <c r="O18"/>
  <c r="N18"/>
  <c r="M18"/>
  <c r="L18"/>
  <c r="J18"/>
  <c r="I18"/>
  <c r="H18"/>
  <c r="G18"/>
  <c r="F18"/>
  <c r="E18"/>
  <c r="D18"/>
  <c r="B18"/>
  <c r="Y42" s="1"/>
  <c r="Y17"/>
  <c r="X17"/>
  <c r="W17"/>
  <c r="V17"/>
  <c r="U17"/>
  <c r="T17"/>
  <c r="S17"/>
  <c r="R17"/>
  <c r="Q17"/>
  <c r="P17"/>
  <c r="O17"/>
  <c r="N17"/>
  <c r="M17"/>
  <c r="L17"/>
  <c r="J17"/>
  <c r="I17"/>
  <c r="H17"/>
  <c r="G17"/>
  <c r="F17"/>
  <c r="E17"/>
  <c r="D17"/>
  <c r="B17"/>
  <c r="Y41" s="1"/>
  <c r="Y16"/>
  <c r="X16"/>
  <c r="W16"/>
  <c r="V16"/>
  <c r="U16"/>
  <c r="T16"/>
  <c r="S16"/>
  <c r="R16"/>
  <c r="Q16"/>
  <c r="P16"/>
  <c r="O16"/>
  <c r="N16"/>
  <c r="M16"/>
  <c r="L16"/>
  <c r="J16"/>
  <c r="I16"/>
  <c r="H16"/>
  <c r="G16"/>
  <c r="F16"/>
  <c r="E16"/>
  <c r="D16"/>
  <c r="B16"/>
  <c r="Y40" s="1"/>
  <c r="Y15"/>
  <c r="X15"/>
  <c r="W15"/>
  <c r="V15"/>
  <c r="U15"/>
  <c r="T15"/>
  <c r="S15"/>
  <c r="R15"/>
  <c r="Q15"/>
  <c r="P15"/>
  <c r="O15"/>
  <c r="N15"/>
  <c r="M15"/>
  <c r="L15"/>
  <c r="J15"/>
  <c r="I15"/>
  <c r="H15"/>
  <c r="G15"/>
  <c r="F15"/>
  <c r="E15"/>
  <c r="D15"/>
  <c r="B15"/>
  <c r="Y39" s="1"/>
  <c r="Y14"/>
  <c r="X14"/>
  <c r="W14"/>
  <c r="V14"/>
  <c r="U14"/>
  <c r="T14"/>
  <c r="S14"/>
  <c r="R14"/>
  <c r="Q14"/>
  <c r="P14"/>
  <c r="O14"/>
  <c r="N14"/>
  <c r="M14"/>
  <c r="L14"/>
  <c r="J14"/>
  <c r="I14"/>
  <c r="H14"/>
  <c r="G14"/>
  <c r="F14"/>
  <c r="E14"/>
  <c r="D14"/>
  <c r="B14"/>
  <c r="Y38" s="1"/>
  <c r="Y13"/>
  <c r="X13"/>
  <c r="W13"/>
  <c r="V13"/>
  <c r="U13"/>
  <c r="T13"/>
  <c r="S13"/>
  <c r="R13"/>
  <c r="Q13"/>
  <c r="P13"/>
  <c r="O13"/>
  <c r="N13"/>
  <c r="M13"/>
  <c r="L13"/>
  <c r="J13"/>
  <c r="I13"/>
  <c r="H13"/>
  <c r="G13"/>
  <c r="F13"/>
  <c r="E13"/>
  <c r="D13"/>
  <c r="B13"/>
  <c r="Y37" s="1"/>
  <c r="Y12"/>
  <c r="X12"/>
  <c r="W12"/>
  <c r="V12"/>
  <c r="U12"/>
  <c r="T12"/>
  <c r="S12"/>
  <c r="R12"/>
  <c r="Q12"/>
  <c r="P12"/>
  <c r="O12"/>
  <c r="N12"/>
  <c r="M12"/>
  <c r="L12"/>
  <c r="J12"/>
  <c r="I12"/>
  <c r="H12"/>
  <c r="G12"/>
  <c r="F12"/>
  <c r="E12"/>
  <c r="D12"/>
  <c r="B12"/>
  <c r="Y36" s="1"/>
  <c r="Y11"/>
  <c r="X11"/>
  <c r="W11"/>
  <c r="V11"/>
  <c r="U11"/>
  <c r="T11"/>
  <c r="S11"/>
  <c r="R11"/>
  <c r="Q11"/>
  <c r="P11"/>
  <c r="O11"/>
  <c r="N11"/>
  <c r="M11"/>
  <c r="L11"/>
  <c r="J11"/>
  <c r="I11"/>
  <c r="H11"/>
  <c r="G11"/>
  <c r="F11"/>
  <c r="E11"/>
  <c r="D11"/>
  <c r="B11"/>
  <c r="Y35" s="1"/>
  <c r="Y10"/>
  <c r="X10"/>
  <c r="W10"/>
  <c r="V10"/>
  <c r="U10"/>
  <c r="T10"/>
  <c r="S10"/>
  <c r="R10"/>
  <c r="Q10"/>
  <c r="P10"/>
  <c r="O10"/>
  <c r="N10"/>
  <c r="M10"/>
  <c r="L10"/>
  <c r="J10"/>
  <c r="I10"/>
  <c r="H10"/>
  <c r="G10"/>
  <c r="F10"/>
  <c r="E10"/>
  <c r="D10"/>
  <c r="B10"/>
  <c r="Y34" s="1"/>
  <c r="Y9"/>
  <c r="X9"/>
  <c r="W9"/>
  <c r="V9"/>
  <c r="U9"/>
  <c r="T9"/>
  <c r="S9"/>
  <c r="R9"/>
  <c r="Q9"/>
  <c r="P9"/>
  <c r="O9"/>
  <c r="N9"/>
  <c r="M9"/>
  <c r="L9"/>
  <c r="J9"/>
  <c r="I9"/>
  <c r="H9"/>
  <c r="G9"/>
  <c r="F9"/>
  <c r="E9"/>
  <c r="D9"/>
  <c r="B9"/>
  <c r="Y33" s="1"/>
  <c r="Y8"/>
  <c r="X8"/>
  <c r="W8"/>
  <c r="V8"/>
  <c r="U8"/>
  <c r="T8"/>
  <c r="S8"/>
  <c r="R8"/>
  <c r="Q8"/>
  <c r="P8"/>
  <c r="O8"/>
  <c r="N8"/>
  <c r="M8"/>
  <c r="L8"/>
  <c r="J8"/>
  <c r="I8"/>
  <c r="H8"/>
  <c r="G8"/>
  <c r="F8"/>
  <c r="E8"/>
  <c r="D8"/>
  <c r="B8"/>
  <c r="Y32" s="1"/>
  <c r="Y7"/>
  <c r="X7"/>
  <c r="W7"/>
  <c r="V7"/>
  <c r="U7"/>
  <c r="T7"/>
  <c r="S7"/>
  <c r="R7"/>
  <c r="Q7"/>
  <c r="P7"/>
  <c r="O7"/>
  <c r="N7"/>
  <c r="M7"/>
  <c r="L7"/>
  <c r="J7"/>
  <c r="I7"/>
  <c r="H7"/>
  <c r="G7"/>
  <c r="F7"/>
  <c r="E7"/>
  <c r="D7"/>
  <c r="B7"/>
  <c r="Y31" s="1"/>
  <c r="Y6"/>
  <c r="X6"/>
  <c r="W6"/>
  <c r="V6"/>
  <c r="U6"/>
  <c r="T6"/>
  <c r="S6"/>
  <c r="R6"/>
  <c r="Q6"/>
  <c r="P6"/>
  <c r="O6"/>
  <c r="N6"/>
  <c r="M6"/>
  <c r="L6"/>
  <c r="J6"/>
  <c r="I6"/>
  <c r="H6"/>
  <c r="G6"/>
  <c r="F6"/>
  <c r="E6"/>
  <c r="D6"/>
  <c r="B6"/>
  <c r="Y30" s="1"/>
  <c r="Y5"/>
  <c r="X5"/>
  <c r="W5"/>
  <c r="V5"/>
  <c r="U5"/>
  <c r="T5"/>
  <c r="S5"/>
  <c r="R5"/>
  <c r="Q5"/>
  <c r="P5"/>
  <c r="O5"/>
  <c r="N5"/>
  <c r="M5"/>
  <c r="L5"/>
  <c r="J5"/>
  <c r="I5"/>
  <c r="H5"/>
  <c r="G5"/>
  <c r="F5"/>
  <c r="E5"/>
  <c r="D5"/>
  <c r="B5"/>
  <c r="L29" s="1"/>
  <c r="T42"/>
  <c r="J42"/>
  <c r="D42"/>
  <c r="L41"/>
  <c r="O40"/>
  <c r="J40"/>
  <c r="W39"/>
  <c r="G39"/>
  <c r="B39"/>
  <c r="T38"/>
  <c r="J38"/>
  <c r="D38"/>
  <c r="W37"/>
  <c r="B37"/>
  <c r="J36"/>
  <c r="W35"/>
  <c r="R35"/>
  <c r="G35"/>
  <c r="B35"/>
  <c r="J34"/>
  <c r="G33"/>
  <c r="B33"/>
  <c r="R31"/>
  <c r="G31"/>
  <c r="B31"/>
  <c r="J30"/>
  <c r="D30"/>
  <c r="B29"/>
  <c r="K32" i="52"/>
  <c r="K6" i="53" s="1"/>
  <c r="K33" i="52"/>
  <c r="K7" i="53" s="1"/>
  <c r="K34" i="52"/>
  <c r="K35"/>
  <c r="K9" i="53" s="1"/>
  <c r="K36" i="52"/>
  <c r="K10" i="53" s="1"/>
  <c r="K37" i="52"/>
  <c r="K11" i="53" s="1"/>
  <c r="K38" i="52"/>
  <c r="K12" i="53" s="1"/>
  <c r="K39" i="52"/>
  <c r="K13" i="53" s="1"/>
  <c r="K40" i="52"/>
  <c r="K14" i="53" s="1"/>
  <c r="K41" i="52"/>
  <c r="K15" i="53" s="1"/>
  <c r="K42" i="52"/>
  <c r="K16" i="53" s="1"/>
  <c r="K43" i="52"/>
  <c r="K17" i="53" s="1"/>
  <c r="K44" i="52"/>
  <c r="K31"/>
  <c r="K5" i="53" s="1"/>
  <c r="C32" i="52"/>
  <c r="C6" i="53" s="1"/>
  <c r="C33" i="52"/>
  <c r="C7" i="53" s="1"/>
  <c r="C34" i="52"/>
  <c r="C8" i="53" s="1"/>
  <c r="C35" i="52"/>
  <c r="C9" i="53" s="1"/>
  <c r="C36" i="52"/>
  <c r="C10" i="53" s="1"/>
  <c r="C37" i="52"/>
  <c r="C11" i="53" s="1"/>
  <c r="C38" i="52"/>
  <c r="C12" i="53" s="1"/>
  <c r="C39" i="52"/>
  <c r="C13" i="53" s="1"/>
  <c r="C40" i="52"/>
  <c r="C14" i="53" s="1"/>
  <c r="C41" i="52"/>
  <c r="C15" i="53" s="1"/>
  <c r="C42" i="52"/>
  <c r="C16" i="53" s="1"/>
  <c r="C43" i="52"/>
  <c r="C17" i="53" s="1"/>
  <c r="C44" i="52"/>
  <c r="C18" i="53" s="1"/>
  <c r="C31" i="52"/>
  <c r="C5" i="53" s="1"/>
  <c r="V6" i="52"/>
  <c r="V7"/>
  <c r="V8"/>
  <c r="V9"/>
  <c r="V10"/>
  <c r="V11"/>
  <c r="V12"/>
  <c r="V13"/>
  <c r="V14"/>
  <c r="V15"/>
  <c r="V16"/>
  <c r="V17"/>
  <c r="V18"/>
  <c r="V23" s="1"/>
  <c r="V5"/>
  <c r="V22" s="1"/>
  <c r="K6"/>
  <c r="K7"/>
  <c r="K8"/>
  <c r="K9"/>
  <c r="K10"/>
  <c r="K11"/>
  <c r="K12"/>
  <c r="K13"/>
  <c r="K14"/>
  <c r="K15"/>
  <c r="K16"/>
  <c r="K17"/>
  <c r="K18"/>
  <c r="K5"/>
  <c r="C6"/>
  <c r="C7"/>
  <c r="C8"/>
  <c r="C23" s="1"/>
  <c r="C9"/>
  <c r="C10"/>
  <c r="C11"/>
  <c r="C12"/>
  <c r="C13"/>
  <c r="C14"/>
  <c r="C15"/>
  <c r="C16"/>
  <c r="C17"/>
  <c r="C18"/>
  <c r="C5"/>
  <c r="Y49"/>
  <c r="X49"/>
  <c r="W49"/>
  <c r="U49"/>
  <c r="T49"/>
  <c r="S49"/>
  <c r="R49"/>
  <c r="Q49"/>
  <c r="P49"/>
  <c r="O49"/>
  <c r="N49"/>
  <c r="M49"/>
  <c r="L49"/>
  <c r="J49"/>
  <c r="I49"/>
  <c r="H49"/>
  <c r="G49"/>
  <c r="F49"/>
  <c r="E49"/>
  <c r="D49"/>
  <c r="B49"/>
  <c r="Y48"/>
  <c r="X48"/>
  <c r="W48"/>
  <c r="U48"/>
  <c r="T48"/>
  <c r="S48"/>
  <c r="R48"/>
  <c r="Q48"/>
  <c r="P48"/>
  <c r="O48"/>
  <c r="N48"/>
  <c r="M48"/>
  <c r="L48"/>
  <c r="J48"/>
  <c r="I48"/>
  <c r="H48"/>
  <c r="G48"/>
  <c r="F48"/>
  <c r="E48"/>
  <c r="D48"/>
  <c r="B48"/>
  <c r="Y47"/>
  <c r="X47"/>
  <c r="W47"/>
  <c r="U47"/>
  <c r="T47"/>
  <c r="S47"/>
  <c r="R47"/>
  <c r="Q47"/>
  <c r="P47"/>
  <c r="O47"/>
  <c r="N47"/>
  <c r="M47"/>
  <c r="L47"/>
  <c r="J47"/>
  <c r="I47"/>
  <c r="H47"/>
  <c r="G47"/>
  <c r="F47"/>
  <c r="E47"/>
  <c r="D47"/>
  <c r="B47"/>
  <c r="V49"/>
  <c r="V47"/>
  <c r="V48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R29" i="53" l="1"/>
  <c r="L31"/>
  <c r="N31"/>
  <c r="V31"/>
  <c r="X31"/>
  <c r="L33"/>
  <c r="N33"/>
  <c r="R33"/>
  <c r="V33"/>
  <c r="L35"/>
  <c r="X35"/>
  <c r="N36"/>
  <c r="R36"/>
  <c r="V36"/>
  <c r="N38"/>
  <c r="R38"/>
  <c r="V38"/>
  <c r="X39"/>
  <c r="N40"/>
  <c r="R40"/>
  <c r="V40"/>
  <c r="N42"/>
  <c r="R42"/>
  <c r="V42"/>
  <c r="O29" i="55"/>
  <c r="W30"/>
  <c r="E31"/>
  <c r="G31"/>
  <c r="I31"/>
  <c r="O31"/>
  <c r="U31"/>
  <c r="E35"/>
  <c r="I35"/>
  <c r="O35"/>
  <c r="U35"/>
  <c r="E39"/>
  <c r="I39"/>
  <c r="U39"/>
  <c r="D29" i="53"/>
  <c r="J29"/>
  <c r="H31"/>
  <c r="H33"/>
  <c r="H35"/>
  <c r="D36"/>
  <c r="F36"/>
  <c r="O36"/>
  <c r="H37"/>
  <c r="F38"/>
  <c r="O38"/>
  <c r="D40"/>
  <c r="O30" i="55"/>
  <c r="Q30"/>
  <c r="Q32"/>
  <c r="U32"/>
  <c r="U36"/>
  <c r="Q40"/>
  <c r="U40"/>
  <c r="F33"/>
  <c r="N33"/>
  <c r="J37"/>
  <c r="J41"/>
  <c r="M33"/>
  <c r="B37"/>
  <c r="W37"/>
  <c r="G41"/>
  <c r="F29"/>
  <c r="N29"/>
  <c r="W29"/>
  <c r="E33"/>
  <c r="I33"/>
  <c r="U33"/>
  <c r="F34"/>
  <c r="R34"/>
  <c r="W34"/>
  <c r="E37"/>
  <c r="I37"/>
  <c r="U37"/>
  <c r="N42"/>
  <c r="V29"/>
  <c r="M29"/>
  <c r="G33"/>
  <c r="E34"/>
  <c r="R37"/>
  <c r="U38"/>
  <c r="B41"/>
  <c r="W41"/>
  <c r="U42"/>
  <c r="E29"/>
  <c r="I29"/>
  <c r="U29"/>
  <c r="F30"/>
  <c r="N30"/>
  <c r="R30"/>
  <c r="F31"/>
  <c r="J31"/>
  <c r="N31"/>
  <c r="W31"/>
  <c r="G32"/>
  <c r="M34"/>
  <c r="Q34"/>
  <c r="F35"/>
  <c r="J35"/>
  <c r="N35"/>
  <c r="R35"/>
  <c r="W35"/>
  <c r="O36"/>
  <c r="M38"/>
  <c r="Q38"/>
  <c r="F39"/>
  <c r="J39"/>
  <c r="N39"/>
  <c r="R39"/>
  <c r="M42"/>
  <c r="Q42"/>
  <c r="J33"/>
  <c r="F37"/>
  <c r="N37"/>
  <c r="F41"/>
  <c r="N41"/>
  <c r="J29"/>
  <c r="R29"/>
  <c r="N34"/>
  <c r="F38"/>
  <c r="N38"/>
  <c r="R38"/>
  <c r="E41"/>
  <c r="I41"/>
  <c r="U41"/>
  <c r="F42"/>
  <c r="R42"/>
  <c r="G29"/>
  <c r="B33"/>
  <c r="W33"/>
  <c r="U34"/>
  <c r="M37"/>
  <c r="J38"/>
  <c r="R41"/>
  <c r="O42"/>
  <c r="F32"/>
  <c r="N32"/>
  <c r="R32"/>
  <c r="W32"/>
  <c r="O33"/>
  <c r="F36"/>
  <c r="N36"/>
  <c r="R36"/>
  <c r="F40"/>
  <c r="N40"/>
  <c r="R40"/>
  <c r="V47" i="54"/>
  <c r="V49"/>
  <c r="Q29" i="55"/>
  <c r="C30"/>
  <c r="Y30"/>
  <c r="K31"/>
  <c r="Y32"/>
  <c r="K33"/>
  <c r="I34"/>
  <c r="S34"/>
  <c r="K35"/>
  <c r="I36"/>
  <c r="S36"/>
  <c r="Q37"/>
  <c r="C38"/>
  <c r="Y38"/>
  <c r="K39"/>
  <c r="I40"/>
  <c r="S40"/>
  <c r="Q41"/>
  <c r="I42"/>
  <c r="S42"/>
  <c r="Y42"/>
  <c r="B30"/>
  <c r="B32"/>
  <c r="B34"/>
  <c r="B36"/>
  <c r="G36"/>
  <c r="W36"/>
  <c r="O37"/>
  <c r="B38"/>
  <c r="G38"/>
  <c r="W38"/>
  <c r="O39"/>
  <c r="B40"/>
  <c r="G40"/>
  <c r="W40"/>
  <c r="O41"/>
  <c r="B42"/>
  <c r="G42"/>
  <c r="W42"/>
  <c r="K29"/>
  <c r="I30"/>
  <c r="S30"/>
  <c r="Q31"/>
  <c r="C32"/>
  <c r="I32"/>
  <c r="S32"/>
  <c r="Q33"/>
  <c r="C34"/>
  <c r="Y34"/>
  <c r="Q35"/>
  <c r="C36"/>
  <c r="Y36"/>
  <c r="K37"/>
  <c r="I38"/>
  <c r="S38"/>
  <c r="Q39"/>
  <c r="C40"/>
  <c r="Y40"/>
  <c r="K41"/>
  <c r="C42"/>
  <c r="C29"/>
  <c r="S29"/>
  <c r="Y29"/>
  <c r="K30"/>
  <c r="C31"/>
  <c r="S31"/>
  <c r="Y31"/>
  <c r="K32"/>
  <c r="C33"/>
  <c r="S33"/>
  <c r="Y33"/>
  <c r="K34"/>
  <c r="C35"/>
  <c r="S35"/>
  <c r="Y35"/>
  <c r="K36"/>
  <c r="C37"/>
  <c r="S37"/>
  <c r="Y37"/>
  <c r="K38"/>
  <c r="C39"/>
  <c r="S39"/>
  <c r="Y39"/>
  <c r="K40"/>
  <c r="C41"/>
  <c r="S41"/>
  <c r="Y41"/>
  <c r="K42"/>
  <c r="C47" i="52"/>
  <c r="P32" i="53"/>
  <c r="O32"/>
  <c r="G41"/>
  <c r="X37"/>
  <c r="F39"/>
  <c r="J39"/>
  <c r="F41"/>
  <c r="T30"/>
  <c r="T34"/>
  <c r="G37"/>
  <c r="L39"/>
  <c r="W41"/>
  <c r="T29"/>
  <c r="N30"/>
  <c r="R30"/>
  <c r="V30"/>
  <c r="F31"/>
  <c r="J31"/>
  <c r="W31"/>
  <c r="D32"/>
  <c r="F33"/>
  <c r="J33"/>
  <c r="W33"/>
  <c r="N35"/>
  <c r="V35"/>
  <c r="P36"/>
  <c r="T36"/>
  <c r="N37"/>
  <c r="R37"/>
  <c r="V37"/>
  <c r="P38"/>
  <c r="H39"/>
  <c r="F40"/>
  <c r="H41"/>
  <c r="F42"/>
  <c r="O42"/>
  <c r="T32"/>
  <c r="P34"/>
  <c r="X41"/>
  <c r="D34"/>
  <c r="P30"/>
  <c r="F32"/>
  <c r="F34"/>
  <c r="O34"/>
  <c r="J41"/>
  <c r="J32"/>
  <c r="L37"/>
  <c r="R39"/>
  <c r="B41"/>
  <c r="F30"/>
  <c r="O30"/>
  <c r="N32"/>
  <c r="R32"/>
  <c r="V32"/>
  <c r="X33"/>
  <c r="N34"/>
  <c r="R34"/>
  <c r="V34"/>
  <c r="F35"/>
  <c r="J35"/>
  <c r="F37"/>
  <c r="J37"/>
  <c r="N39"/>
  <c r="V39"/>
  <c r="P40"/>
  <c r="T40"/>
  <c r="N41"/>
  <c r="R41"/>
  <c r="V41"/>
  <c r="P42"/>
  <c r="C48" i="52"/>
  <c r="C49"/>
  <c r="K49"/>
  <c r="K18" i="53"/>
  <c r="K42" s="1"/>
  <c r="K47" i="52"/>
  <c r="K48"/>
  <c r="K8" i="53"/>
  <c r="K32" s="1"/>
  <c r="C22" i="52"/>
  <c r="K22"/>
  <c r="K23"/>
  <c r="K22" i="57"/>
  <c r="K23"/>
  <c r="K21"/>
  <c r="F29" i="53"/>
  <c r="N29"/>
  <c r="V29"/>
  <c r="C30"/>
  <c r="H30"/>
  <c r="S30"/>
  <c r="X30"/>
  <c r="K31"/>
  <c r="P31"/>
  <c r="C32"/>
  <c r="H32"/>
  <c r="S32"/>
  <c r="X32"/>
  <c r="K33"/>
  <c r="P33"/>
  <c r="C34"/>
  <c r="H34"/>
  <c r="S34"/>
  <c r="X34"/>
  <c r="K35"/>
  <c r="P35"/>
  <c r="C36"/>
  <c r="H36"/>
  <c r="S36"/>
  <c r="X36"/>
  <c r="K37"/>
  <c r="P37"/>
  <c r="C38"/>
  <c r="H38"/>
  <c r="S38"/>
  <c r="X38"/>
  <c r="K39"/>
  <c r="P39"/>
  <c r="C40"/>
  <c r="H40"/>
  <c r="S40"/>
  <c r="X40"/>
  <c r="K41"/>
  <c r="P41"/>
  <c r="C42"/>
  <c r="H42"/>
  <c r="S42"/>
  <c r="X42"/>
  <c r="B30"/>
  <c r="G30"/>
  <c r="L30"/>
  <c r="W30"/>
  <c r="D31"/>
  <c r="O31"/>
  <c r="T31"/>
  <c r="B32"/>
  <c r="G32"/>
  <c r="L32"/>
  <c r="W32"/>
  <c r="D33"/>
  <c r="O33"/>
  <c r="T33"/>
  <c r="B34"/>
  <c r="G34"/>
  <c r="L34"/>
  <c r="W34"/>
  <c r="D35"/>
  <c r="O35"/>
  <c r="T35"/>
  <c r="B36"/>
  <c r="G36"/>
  <c r="L36"/>
  <c r="W36"/>
  <c r="D37"/>
  <c r="O37"/>
  <c r="T37"/>
  <c r="B38"/>
  <c r="G38"/>
  <c r="L38"/>
  <c r="W38"/>
  <c r="D39"/>
  <c r="O39"/>
  <c r="T39"/>
  <c r="B40"/>
  <c r="G40"/>
  <c r="L40"/>
  <c r="W40"/>
  <c r="D41"/>
  <c r="O41"/>
  <c r="T41"/>
  <c r="B42"/>
  <c r="G42"/>
  <c r="L42"/>
  <c r="W42"/>
  <c r="H29"/>
  <c r="P29"/>
  <c r="X29"/>
  <c r="K30"/>
  <c r="C31"/>
  <c r="S31"/>
  <c r="C33"/>
  <c r="S33"/>
  <c r="K34"/>
  <c r="C35"/>
  <c r="S35"/>
  <c r="K36"/>
  <c r="C37"/>
  <c r="S37"/>
  <c r="K38"/>
  <c r="C39"/>
  <c r="S39"/>
  <c r="K40"/>
  <c r="C41"/>
  <c r="S41"/>
  <c r="E30"/>
  <c r="I30"/>
  <c r="M30"/>
  <c r="Q30"/>
  <c r="U30"/>
  <c r="E31"/>
  <c r="I31"/>
  <c r="M31"/>
  <c r="Q31"/>
  <c r="U31"/>
  <c r="E32"/>
  <c r="I32"/>
  <c r="M32"/>
  <c r="Q32"/>
  <c r="U32"/>
  <c r="E33"/>
  <c r="I33"/>
  <c r="M33"/>
  <c r="Q33"/>
  <c r="U33"/>
  <c r="E34"/>
  <c r="I34"/>
  <c r="M34"/>
  <c r="Q34"/>
  <c r="U34"/>
  <c r="E35"/>
  <c r="I35"/>
  <c r="M35"/>
  <c r="Q35"/>
  <c r="U35"/>
  <c r="E36"/>
  <c r="I36"/>
  <c r="M36"/>
  <c r="Q36"/>
  <c r="U36"/>
  <c r="E37"/>
  <c r="I37"/>
  <c r="M37"/>
  <c r="Q37"/>
  <c r="U37"/>
  <c r="E38"/>
  <c r="I38"/>
  <c r="M38"/>
  <c r="Q38"/>
  <c r="U38"/>
  <c r="E39"/>
  <c r="I39"/>
  <c r="M39"/>
  <c r="Q39"/>
  <c r="U39"/>
  <c r="E40"/>
  <c r="I40"/>
  <c r="M40"/>
  <c r="Q40"/>
  <c r="U40"/>
  <c r="E41"/>
  <c r="I41"/>
  <c r="M41"/>
  <c r="Q41"/>
  <c r="U41"/>
  <c r="E42"/>
  <c r="I42"/>
  <c r="M42"/>
  <c r="Q42"/>
  <c r="U42"/>
  <c r="D29" i="55"/>
  <c r="H29"/>
  <c r="L29"/>
  <c r="P29"/>
  <c r="T29"/>
  <c r="D30"/>
  <c r="H30"/>
  <c r="L30"/>
  <c r="P30"/>
  <c r="T30"/>
  <c r="D31"/>
  <c r="H31"/>
  <c r="L31"/>
  <c r="P31"/>
  <c r="T31"/>
  <c r="D32"/>
  <c r="H32"/>
  <c r="L32"/>
  <c r="P32"/>
  <c r="T32"/>
  <c r="D33"/>
  <c r="H33"/>
  <c r="L33"/>
  <c r="P33"/>
  <c r="T33"/>
  <c r="D34"/>
  <c r="H34"/>
  <c r="L34"/>
  <c r="P34"/>
  <c r="T34"/>
  <c r="D35"/>
  <c r="H35"/>
  <c r="L35"/>
  <c r="P35"/>
  <c r="T35"/>
  <c r="D36"/>
  <c r="H36"/>
  <c r="L36"/>
  <c r="P36"/>
  <c r="T36"/>
  <c r="D37"/>
  <c r="H37"/>
  <c r="L37"/>
  <c r="P37"/>
  <c r="T37"/>
  <c r="D38"/>
  <c r="H38"/>
  <c r="L38"/>
  <c r="P38"/>
  <c r="T38"/>
  <c r="D39"/>
  <c r="H39"/>
  <c r="L39"/>
  <c r="P39"/>
  <c r="T39"/>
  <c r="D40"/>
  <c r="H40"/>
  <c r="L40"/>
  <c r="P40"/>
  <c r="T40"/>
  <c r="D41"/>
  <c r="H41"/>
  <c r="L41"/>
  <c r="P41"/>
  <c r="T41"/>
  <c r="D42"/>
  <c r="H42"/>
  <c r="L42"/>
  <c r="P42"/>
  <c r="T42"/>
  <c r="C21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C21" i="54"/>
  <c r="K21"/>
  <c r="V21"/>
  <c r="C29" i="53"/>
  <c r="E29"/>
  <c r="G29"/>
  <c r="I29"/>
  <c r="K29"/>
  <c r="M29"/>
  <c r="O29"/>
  <c r="Q29"/>
  <c r="S29"/>
  <c r="U29"/>
  <c r="W29"/>
  <c r="Y29"/>
  <c r="C21"/>
  <c r="E21"/>
  <c r="G21"/>
  <c r="I21"/>
  <c r="M21"/>
  <c r="O21"/>
  <c r="Q21"/>
  <c r="S21"/>
  <c r="U21"/>
  <c r="W21"/>
  <c r="Y21"/>
  <c r="C22"/>
  <c r="E22"/>
  <c r="G22"/>
  <c r="I22"/>
  <c r="M22"/>
  <c r="O22"/>
  <c r="Q22"/>
  <c r="S22"/>
  <c r="U22"/>
  <c r="W22"/>
  <c r="Y22"/>
  <c r="C23"/>
  <c r="E23"/>
  <c r="G23"/>
  <c r="I23"/>
  <c r="M23"/>
  <c r="O23"/>
  <c r="Q23"/>
  <c r="S23"/>
  <c r="U23"/>
  <c r="W23"/>
  <c r="Y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V21" i="52"/>
  <c r="C21"/>
  <c r="K21"/>
  <c r="K22" i="53" l="1"/>
  <c r="K23"/>
  <c r="K21"/>
  <c r="I18" i="51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I23"/>
  <c r="H23"/>
  <c r="G23"/>
  <c r="E23"/>
  <c r="D23"/>
  <c r="C23"/>
  <c r="B23"/>
  <c r="I22"/>
  <c r="H22"/>
  <c r="G22"/>
  <c r="E22"/>
  <c r="D22"/>
  <c r="C22"/>
  <c r="B22"/>
  <c r="Y18" i="50"/>
  <c r="X18"/>
  <c r="W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14"/>
  <c r="X14"/>
  <c r="W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W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Y12"/>
  <c r="X12"/>
  <c r="W12"/>
  <c r="U12"/>
  <c r="T12"/>
  <c r="S12"/>
  <c r="R12"/>
  <c r="Q12"/>
  <c r="P12"/>
  <c r="O12"/>
  <c r="N12"/>
  <c r="M12"/>
  <c r="L12"/>
  <c r="K12"/>
  <c r="J12"/>
  <c r="I12"/>
  <c r="H12"/>
  <c r="G12"/>
  <c r="G36" s="1"/>
  <c r="F12"/>
  <c r="E12"/>
  <c r="D12"/>
  <c r="C12"/>
  <c r="B12"/>
  <c r="Y11"/>
  <c r="X11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34" s="1"/>
  <c r="B10"/>
  <c r="Y9"/>
  <c r="X9"/>
  <c r="W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Y8"/>
  <c r="X8"/>
  <c r="W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32" s="1"/>
  <c r="B8"/>
  <c r="Y7"/>
  <c r="X7"/>
  <c r="W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Y6"/>
  <c r="X6"/>
  <c r="W6"/>
  <c r="U6"/>
  <c r="T6"/>
  <c r="S6"/>
  <c r="R6"/>
  <c r="Q6"/>
  <c r="P6"/>
  <c r="O6"/>
  <c r="O30" s="1"/>
  <c r="N6"/>
  <c r="M6"/>
  <c r="L6"/>
  <c r="K6"/>
  <c r="J6"/>
  <c r="I6"/>
  <c r="H6"/>
  <c r="G6"/>
  <c r="F6"/>
  <c r="E6"/>
  <c r="D6"/>
  <c r="C6"/>
  <c r="C30" s="1"/>
  <c r="B6"/>
  <c r="Y5"/>
  <c r="X5"/>
  <c r="W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Y42"/>
  <c r="X42"/>
  <c r="W42"/>
  <c r="U42"/>
  <c r="T42"/>
  <c r="S42"/>
  <c r="R42"/>
  <c r="Q42"/>
  <c r="P42"/>
  <c r="N42"/>
  <c r="M42"/>
  <c r="L42"/>
  <c r="K42"/>
  <c r="J42"/>
  <c r="I42"/>
  <c r="H42"/>
  <c r="G42"/>
  <c r="F42"/>
  <c r="E42"/>
  <c r="D42"/>
  <c r="C42"/>
  <c r="B42"/>
  <c r="Y41"/>
  <c r="X41"/>
  <c r="W41"/>
  <c r="U41"/>
  <c r="T41"/>
  <c r="S41"/>
  <c r="R41"/>
  <c r="Q41"/>
  <c r="P41"/>
  <c r="O41"/>
  <c r="N41"/>
  <c r="M41"/>
  <c r="L41"/>
  <c r="K41"/>
  <c r="J41"/>
  <c r="I41"/>
  <c r="H41"/>
  <c r="G41"/>
  <c r="F41"/>
  <c r="E41"/>
  <c r="C41"/>
  <c r="B41"/>
  <c r="Y40"/>
  <c r="X40"/>
  <c r="W40"/>
  <c r="U40"/>
  <c r="T40"/>
  <c r="S40"/>
  <c r="R40"/>
  <c r="Q40"/>
  <c r="P40"/>
  <c r="O40"/>
  <c r="N40"/>
  <c r="M40"/>
  <c r="L40"/>
  <c r="K40"/>
  <c r="J40"/>
  <c r="I40"/>
  <c r="H40"/>
  <c r="G40"/>
  <c r="F40"/>
  <c r="E40"/>
  <c r="C40"/>
  <c r="B40"/>
  <c r="Y39"/>
  <c r="X39"/>
  <c r="W39"/>
  <c r="U39"/>
  <c r="T39"/>
  <c r="S39"/>
  <c r="R39"/>
  <c r="Q39"/>
  <c r="P39"/>
  <c r="O39"/>
  <c r="N39"/>
  <c r="M39"/>
  <c r="L39"/>
  <c r="K39"/>
  <c r="J39"/>
  <c r="I39"/>
  <c r="H39"/>
  <c r="F39"/>
  <c r="E39"/>
  <c r="C39"/>
  <c r="B39"/>
  <c r="Y38"/>
  <c r="X38"/>
  <c r="W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U37"/>
  <c r="T37"/>
  <c r="S37"/>
  <c r="R37"/>
  <c r="Q37"/>
  <c r="P37"/>
  <c r="O37"/>
  <c r="N37"/>
  <c r="M37"/>
  <c r="L37"/>
  <c r="K37"/>
  <c r="J37"/>
  <c r="I37"/>
  <c r="G37"/>
  <c r="F37"/>
  <c r="E37"/>
  <c r="C37"/>
  <c r="B37"/>
  <c r="Y36"/>
  <c r="X36"/>
  <c r="W36"/>
  <c r="U36"/>
  <c r="T36"/>
  <c r="S36"/>
  <c r="R36"/>
  <c r="Q36"/>
  <c r="P36"/>
  <c r="O36"/>
  <c r="N36"/>
  <c r="M36"/>
  <c r="L36"/>
  <c r="K36"/>
  <c r="J36"/>
  <c r="I36"/>
  <c r="H36"/>
  <c r="F36"/>
  <c r="E36"/>
  <c r="C36"/>
  <c r="B36"/>
  <c r="Y35"/>
  <c r="X35"/>
  <c r="W35"/>
  <c r="U35"/>
  <c r="T35"/>
  <c r="S35"/>
  <c r="R35"/>
  <c r="Q35"/>
  <c r="P35"/>
  <c r="O35"/>
  <c r="N35"/>
  <c r="M35"/>
  <c r="L35"/>
  <c r="K35"/>
  <c r="J35"/>
  <c r="I35"/>
  <c r="G35"/>
  <c r="F35"/>
  <c r="E35"/>
  <c r="C35"/>
  <c r="B35"/>
  <c r="Y34"/>
  <c r="U34"/>
  <c r="R34"/>
  <c r="Q34"/>
  <c r="N34"/>
  <c r="M34"/>
  <c r="K34"/>
  <c r="J34"/>
  <c r="I34"/>
  <c r="G34"/>
  <c r="F34"/>
  <c r="E34"/>
  <c r="B34"/>
  <c r="Y33"/>
  <c r="U33"/>
  <c r="S33"/>
  <c r="R33"/>
  <c r="Q33"/>
  <c r="O33"/>
  <c r="N33"/>
  <c r="M33"/>
  <c r="J33"/>
  <c r="I33"/>
  <c r="F33"/>
  <c r="C33"/>
  <c r="B33"/>
  <c r="Y32"/>
  <c r="W32"/>
  <c r="U32"/>
  <c r="R32"/>
  <c r="Q32"/>
  <c r="N32"/>
  <c r="K32"/>
  <c r="J32"/>
  <c r="I32"/>
  <c r="G32"/>
  <c r="F32"/>
  <c r="E32"/>
  <c r="B32"/>
  <c r="Y31"/>
  <c r="U31"/>
  <c r="S31"/>
  <c r="R31"/>
  <c r="Q31"/>
  <c r="O31"/>
  <c r="N31"/>
  <c r="J31"/>
  <c r="I31"/>
  <c r="F31"/>
  <c r="E31"/>
  <c r="C31"/>
  <c r="B31"/>
  <c r="Y30"/>
  <c r="W30"/>
  <c r="U30"/>
  <c r="R30"/>
  <c r="Q30"/>
  <c r="N30"/>
  <c r="M30"/>
  <c r="K30"/>
  <c r="J30"/>
  <c r="I30"/>
  <c r="G30"/>
  <c r="F30"/>
  <c r="E30"/>
  <c r="B30"/>
  <c r="Y29"/>
  <c r="U29"/>
  <c r="S29"/>
  <c r="R29"/>
  <c r="Q29"/>
  <c r="N29"/>
  <c r="M29"/>
  <c r="J29"/>
  <c r="I29"/>
  <c r="F29"/>
  <c r="C29"/>
  <c r="B29"/>
  <c r="I18" i="49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I23" s="1"/>
  <c r="H8"/>
  <c r="G8"/>
  <c r="I7"/>
  <c r="H7"/>
  <c r="G7"/>
  <c r="I6"/>
  <c r="H6"/>
  <c r="G6"/>
  <c r="I5"/>
  <c r="H5"/>
  <c r="G5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Y18" i="48"/>
  <c r="X18"/>
  <c r="W18"/>
  <c r="U18"/>
  <c r="T18"/>
  <c r="S18"/>
  <c r="R18"/>
  <c r="Q18"/>
  <c r="P18"/>
  <c r="O18"/>
  <c r="N18"/>
  <c r="M18"/>
  <c r="L18"/>
  <c r="J18"/>
  <c r="I18"/>
  <c r="H18"/>
  <c r="G18"/>
  <c r="F18"/>
  <c r="E18"/>
  <c r="D18"/>
  <c r="B18"/>
  <c r="Y17"/>
  <c r="X17"/>
  <c r="W17"/>
  <c r="U17"/>
  <c r="T17"/>
  <c r="S17"/>
  <c r="R17"/>
  <c r="Q17"/>
  <c r="P17"/>
  <c r="O17"/>
  <c r="N17"/>
  <c r="M17"/>
  <c r="L17"/>
  <c r="J17"/>
  <c r="I17"/>
  <c r="H17"/>
  <c r="G17"/>
  <c r="F17"/>
  <c r="E17"/>
  <c r="D17"/>
  <c r="B17"/>
  <c r="Y16"/>
  <c r="X16"/>
  <c r="W16"/>
  <c r="U16"/>
  <c r="T16"/>
  <c r="S16"/>
  <c r="R16"/>
  <c r="Q16"/>
  <c r="P16"/>
  <c r="O16"/>
  <c r="N16"/>
  <c r="M16"/>
  <c r="L16"/>
  <c r="J16"/>
  <c r="I16"/>
  <c r="H16"/>
  <c r="G16"/>
  <c r="F16"/>
  <c r="E16"/>
  <c r="D16"/>
  <c r="B16"/>
  <c r="J40" s="1"/>
  <c r="Y15"/>
  <c r="X15"/>
  <c r="X39" s="1"/>
  <c r="W15"/>
  <c r="U15"/>
  <c r="T15"/>
  <c r="S15"/>
  <c r="R15"/>
  <c r="Q15"/>
  <c r="P15"/>
  <c r="O15"/>
  <c r="N15"/>
  <c r="M15"/>
  <c r="L15"/>
  <c r="J15"/>
  <c r="I15"/>
  <c r="H15"/>
  <c r="H39" s="1"/>
  <c r="G15"/>
  <c r="F15"/>
  <c r="F39" s="1"/>
  <c r="E15"/>
  <c r="D15"/>
  <c r="D39" s="1"/>
  <c r="B15"/>
  <c r="Y14"/>
  <c r="X14"/>
  <c r="W14"/>
  <c r="U14"/>
  <c r="T14"/>
  <c r="S14"/>
  <c r="R14"/>
  <c r="Q14"/>
  <c r="P14"/>
  <c r="O14"/>
  <c r="N14"/>
  <c r="M14"/>
  <c r="L14"/>
  <c r="J14"/>
  <c r="I14"/>
  <c r="H14"/>
  <c r="G14"/>
  <c r="F14"/>
  <c r="E14"/>
  <c r="D14"/>
  <c r="B14"/>
  <c r="Y13"/>
  <c r="X13"/>
  <c r="W13"/>
  <c r="U13"/>
  <c r="T13"/>
  <c r="S13"/>
  <c r="R13"/>
  <c r="Q13"/>
  <c r="P13"/>
  <c r="O13"/>
  <c r="N13"/>
  <c r="M13"/>
  <c r="L13"/>
  <c r="J13"/>
  <c r="I13"/>
  <c r="H13"/>
  <c r="G13"/>
  <c r="F13"/>
  <c r="E13"/>
  <c r="D13"/>
  <c r="B13"/>
  <c r="N37" s="1"/>
  <c r="Y12"/>
  <c r="X12"/>
  <c r="W12"/>
  <c r="U12"/>
  <c r="T12"/>
  <c r="S12"/>
  <c r="R12"/>
  <c r="Q12"/>
  <c r="P12"/>
  <c r="O12"/>
  <c r="N12"/>
  <c r="M12"/>
  <c r="L12"/>
  <c r="J12"/>
  <c r="I12"/>
  <c r="H12"/>
  <c r="G12"/>
  <c r="F12"/>
  <c r="E12"/>
  <c r="D12"/>
  <c r="B12"/>
  <c r="R36" s="1"/>
  <c r="Y11"/>
  <c r="X11"/>
  <c r="X35" s="1"/>
  <c r="W11"/>
  <c r="U11"/>
  <c r="T11"/>
  <c r="S11"/>
  <c r="R11"/>
  <c r="Q11"/>
  <c r="P11"/>
  <c r="O11"/>
  <c r="N11"/>
  <c r="M11"/>
  <c r="L11"/>
  <c r="J11"/>
  <c r="I11"/>
  <c r="H11"/>
  <c r="H35" s="1"/>
  <c r="G11"/>
  <c r="F11"/>
  <c r="F35" s="1"/>
  <c r="E11"/>
  <c r="D11"/>
  <c r="D35" s="1"/>
  <c r="B11"/>
  <c r="Y10"/>
  <c r="X10"/>
  <c r="W10"/>
  <c r="U10"/>
  <c r="T10"/>
  <c r="S10"/>
  <c r="R10"/>
  <c r="Q10"/>
  <c r="P10"/>
  <c r="O10"/>
  <c r="N10"/>
  <c r="M10"/>
  <c r="L10"/>
  <c r="J10"/>
  <c r="I10"/>
  <c r="H10"/>
  <c r="G10"/>
  <c r="F10"/>
  <c r="E10"/>
  <c r="D10"/>
  <c r="B10"/>
  <c r="Y9"/>
  <c r="X9"/>
  <c r="W9"/>
  <c r="U9"/>
  <c r="T9"/>
  <c r="S9"/>
  <c r="R9"/>
  <c r="Q9"/>
  <c r="P9"/>
  <c r="O9"/>
  <c r="N9"/>
  <c r="M9"/>
  <c r="L9"/>
  <c r="J9"/>
  <c r="I9"/>
  <c r="H9"/>
  <c r="G9"/>
  <c r="F9"/>
  <c r="E9"/>
  <c r="D9"/>
  <c r="B9"/>
  <c r="B33" s="1"/>
  <c r="Y8"/>
  <c r="X8"/>
  <c r="W8"/>
  <c r="U8"/>
  <c r="T8"/>
  <c r="S8"/>
  <c r="R8"/>
  <c r="Q8"/>
  <c r="P8"/>
  <c r="O8"/>
  <c r="N8"/>
  <c r="M8"/>
  <c r="L8"/>
  <c r="J8"/>
  <c r="I8"/>
  <c r="H8"/>
  <c r="G8"/>
  <c r="F8"/>
  <c r="E8"/>
  <c r="D8"/>
  <c r="B8"/>
  <c r="B32" s="1"/>
  <c r="Y7"/>
  <c r="X7"/>
  <c r="X31" s="1"/>
  <c r="W7"/>
  <c r="U7"/>
  <c r="T7"/>
  <c r="S7"/>
  <c r="R7"/>
  <c r="Q7"/>
  <c r="P7"/>
  <c r="O7"/>
  <c r="N7"/>
  <c r="M7"/>
  <c r="L7"/>
  <c r="J7"/>
  <c r="I7"/>
  <c r="H7"/>
  <c r="H31" s="1"/>
  <c r="G7"/>
  <c r="F7"/>
  <c r="F31" s="1"/>
  <c r="E7"/>
  <c r="D7"/>
  <c r="D31" s="1"/>
  <c r="B7"/>
  <c r="Y6"/>
  <c r="X6"/>
  <c r="W6"/>
  <c r="U6"/>
  <c r="T6"/>
  <c r="S6"/>
  <c r="R6"/>
  <c r="Q6"/>
  <c r="P6"/>
  <c r="O6"/>
  <c r="N6"/>
  <c r="M6"/>
  <c r="L6"/>
  <c r="J6"/>
  <c r="I6"/>
  <c r="H6"/>
  <c r="G6"/>
  <c r="F6"/>
  <c r="E6"/>
  <c r="D6"/>
  <c r="B6"/>
  <c r="B30" s="1"/>
  <c r="Y5"/>
  <c r="X5"/>
  <c r="W5"/>
  <c r="U5"/>
  <c r="T5"/>
  <c r="S5"/>
  <c r="R5"/>
  <c r="Q5"/>
  <c r="P5"/>
  <c r="O5"/>
  <c r="N5"/>
  <c r="M5"/>
  <c r="L5"/>
  <c r="J5"/>
  <c r="I5"/>
  <c r="H5"/>
  <c r="G5"/>
  <c r="F5"/>
  <c r="E5"/>
  <c r="D5"/>
  <c r="B5"/>
  <c r="B29" s="1"/>
  <c r="E23" i="49"/>
  <c r="B23"/>
  <c r="E22"/>
  <c r="D22"/>
  <c r="I21"/>
  <c r="B21"/>
  <c r="N42" i="48"/>
  <c r="J42"/>
  <c r="B42"/>
  <c r="N41"/>
  <c r="R40"/>
  <c r="B40"/>
  <c r="J39"/>
  <c r="B39"/>
  <c r="N38"/>
  <c r="J38"/>
  <c r="B38"/>
  <c r="F37"/>
  <c r="J36"/>
  <c r="F36"/>
  <c r="N35"/>
  <c r="J35"/>
  <c r="B35"/>
  <c r="N34"/>
  <c r="J34"/>
  <c r="F34"/>
  <c r="B34"/>
  <c r="J33"/>
  <c r="N32"/>
  <c r="J32"/>
  <c r="L31"/>
  <c r="I66" i="30"/>
  <c r="H66"/>
  <c r="G66"/>
  <c r="E66"/>
  <c r="D66"/>
  <c r="C66"/>
  <c r="B66"/>
  <c r="I65"/>
  <c r="H65"/>
  <c r="G65"/>
  <c r="E65"/>
  <c r="D65"/>
  <c r="C65"/>
  <c r="B65"/>
  <c r="I64"/>
  <c r="H64"/>
  <c r="G64"/>
  <c r="E64"/>
  <c r="D64"/>
  <c r="C64"/>
  <c r="B64"/>
  <c r="I63"/>
  <c r="H63"/>
  <c r="G63"/>
  <c r="E63"/>
  <c r="D63"/>
  <c r="C63"/>
  <c r="B63"/>
  <c r="I62"/>
  <c r="H62"/>
  <c r="G62"/>
  <c r="E62"/>
  <c r="D62"/>
  <c r="C62"/>
  <c r="B62"/>
  <c r="I61"/>
  <c r="H61"/>
  <c r="G61"/>
  <c r="E61"/>
  <c r="D61"/>
  <c r="C61"/>
  <c r="B61"/>
  <c r="I60"/>
  <c r="H60"/>
  <c r="G60"/>
  <c r="E60"/>
  <c r="D60"/>
  <c r="C60"/>
  <c r="B60"/>
  <c r="I59"/>
  <c r="H59"/>
  <c r="G59"/>
  <c r="E59"/>
  <c r="D59"/>
  <c r="C59"/>
  <c r="B59"/>
  <c r="I58"/>
  <c r="H58"/>
  <c r="G58"/>
  <c r="E58"/>
  <c r="D58"/>
  <c r="C58"/>
  <c r="B58"/>
  <c r="I57"/>
  <c r="H57"/>
  <c r="G57"/>
  <c r="E57"/>
  <c r="D57"/>
  <c r="C57"/>
  <c r="B57"/>
  <c r="I56"/>
  <c r="H56"/>
  <c r="G56"/>
  <c r="E56"/>
  <c r="D56"/>
  <c r="C56"/>
  <c r="B56"/>
  <c r="I55"/>
  <c r="H55"/>
  <c r="G55"/>
  <c r="E55"/>
  <c r="D55"/>
  <c r="C55"/>
  <c r="B55"/>
  <c r="I54"/>
  <c r="H54"/>
  <c r="G54"/>
  <c r="E54"/>
  <c r="D54"/>
  <c r="C54"/>
  <c r="B54"/>
  <c r="I53"/>
  <c r="H53"/>
  <c r="G53"/>
  <c r="E53"/>
  <c r="D53"/>
  <c r="C53"/>
  <c r="B53"/>
  <c r="R34" i="48" l="1"/>
  <c r="R38"/>
  <c r="N40"/>
  <c r="P40"/>
  <c r="R42"/>
  <c r="G23" i="49"/>
  <c r="W29" i="50"/>
  <c r="S30"/>
  <c r="W31"/>
  <c r="O32"/>
  <c r="S32"/>
  <c r="W33"/>
  <c r="O34"/>
  <c r="S34"/>
  <c r="D35"/>
  <c r="H35"/>
  <c r="D37"/>
  <c r="H37"/>
  <c r="D39"/>
  <c r="D41"/>
  <c r="O42"/>
  <c r="X30" i="48"/>
  <c r="D32"/>
  <c r="H32"/>
  <c r="X34"/>
  <c r="R35"/>
  <c r="D36"/>
  <c r="H36"/>
  <c r="F38"/>
  <c r="X38"/>
  <c r="N39"/>
  <c r="R39"/>
  <c r="D40"/>
  <c r="H40"/>
  <c r="F41"/>
  <c r="F42"/>
  <c r="X42"/>
  <c r="H22" i="49"/>
  <c r="H21"/>
  <c r="E29" i="50"/>
  <c r="G29"/>
  <c r="K29"/>
  <c r="O29"/>
  <c r="G31"/>
  <c r="K31"/>
  <c r="E33"/>
  <c r="G33"/>
  <c r="K33"/>
  <c r="W34"/>
  <c r="D36"/>
  <c r="G39"/>
  <c r="D40"/>
  <c r="M31"/>
  <c r="M32"/>
  <c r="X29"/>
  <c r="X30"/>
  <c r="X31"/>
  <c r="X32"/>
  <c r="X33"/>
  <c r="X34"/>
  <c r="D23" i="49"/>
  <c r="I22"/>
  <c r="H23"/>
  <c r="L33" i="48"/>
  <c r="P33"/>
  <c r="T33"/>
  <c r="L41"/>
  <c r="P41"/>
  <c r="T41"/>
  <c r="F33"/>
  <c r="B37"/>
  <c r="X29"/>
  <c r="L32"/>
  <c r="T32"/>
  <c r="X33"/>
  <c r="L36"/>
  <c r="P36"/>
  <c r="T36"/>
  <c r="X37"/>
  <c r="L40"/>
  <c r="T40"/>
  <c r="X41"/>
  <c r="R32"/>
  <c r="R33"/>
  <c r="N36"/>
  <c r="J37"/>
  <c r="F40"/>
  <c r="B41"/>
  <c r="R41"/>
  <c r="H29"/>
  <c r="L30"/>
  <c r="P30"/>
  <c r="T30"/>
  <c r="D33"/>
  <c r="H33"/>
  <c r="L34"/>
  <c r="P34"/>
  <c r="T34"/>
  <c r="D37"/>
  <c r="H37"/>
  <c r="L38"/>
  <c r="P38"/>
  <c r="T38"/>
  <c r="D41"/>
  <c r="H41"/>
  <c r="L42"/>
  <c r="P42"/>
  <c r="T42"/>
  <c r="L29"/>
  <c r="P29"/>
  <c r="T29"/>
  <c r="L37"/>
  <c r="P37"/>
  <c r="T37"/>
  <c r="D29"/>
  <c r="R37"/>
  <c r="J41"/>
  <c r="P32"/>
  <c r="B36"/>
  <c r="D30"/>
  <c r="H30"/>
  <c r="P31"/>
  <c r="T31"/>
  <c r="F32"/>
  <c r="X32"/>
  <c r="N33"/>
  <c r="D34"/>
  <c r="H34"/>
  <c r="L35"/>
  <c r="P35"/>
  <c r="T35"/>
  <c r="X36"/>
  <c r="D38"/>
  <c r="H38"/>
  <c r="L39"/>
  <c r="P39"/>
  <c r="T39"/>
  <c r="X40"/>
  <c r="D42"/>
  <c r="H42"/>
  <c r="R31"/>
  <c r="B31"/>
  <c r="G29"/>
  <c r="O29"/>
  <c r="S29"/>
  <c r="W29"/>
  <c r="G30"/>
  <c r="O30"/>
  <c r="S30"/>
  <c r="W30"/>
  <c r="G31"/>
  <c r="O31"/>
  <c r="S31"/>
  <c r="W31"/>
  <c r="G32"/>
  <c r="O32"/>
  <c r="S32"/>
  <c r="W32"/>
  <c r="G33"/>
  <c r="O33"/>
  <c r="S33"/>
  <c r="W33"/>
  <c r="G34"/>
  <c r="O34"/>
  <c r="S34"/>
  <c r="W34"/>
  <c r="G35"/>
  <c r="O35"/>
  <c r="S35"/>
  <c r="W35"/>
  <c r="G36"/>
  <c r="O36"/>
  <c r="S36"/>
  <c r="W36"/>
  <c r="G37"/>
  <c r="O37"/>
  <c r="S37"/>
  <c r="W37"/>
  <c r="G38"/>
  <c r="O38"/>
  <c r="S38"/>
  <c r="W38"/>
  <c r="G39"/>
  <c r="O39"/>
  <c r="S39"/>
  <c r="W39"/>
  <c r="G40"/>
  <c r="O40"/>
  <c r="S40"/>
  <c r="W40"/>
  <c r="G41"/>
  <c r="O41"/>
  <c r="S41"/>
  <c r="W41"/>
  <c r="G42"/>
  <c r="O42"/>
  <c r="S42"/>
  <c r="W42"/>
  <c r="C22" i="49"/>
  <c r="C23"/>
  <c r="G22"/>
  <c r="G21"/>
  <c r="F29" i="48"/>
  <c r="J29"/>
  <c r="N29"/>
  <c r="R29"/>
  <c r="F30"/>
  <c r="J30"/>
  <c r="N30"/>
  <c r="R30"/>
  <c r="B22" i="49"/>
  <c r="D21"/>
  <c r="E29" i="48"/>
  <c r="I29"/>
  <c r="M29"/>
  <c r="Q29"/>
  <c r="U29"/>
  <c r="Y29"/>
  <c r="E30"/>
  <c r="I30"/>
  <c r="M30"/>
  <c r="Q30"/>
  <c r="U30"/>
  <c r="Y30"/>
  <c r="E31"/>
  <c r="I31"/>
  <c r="M31"/>
  <c r="Q31"/>
  <c r="U31"/>
  <c r="Y31"/>
  <c r="E32"/>
  <c r="I32"/>
  <c r="M32"/>
  <c r="Q32"/>
  <c r="U32"/>
  <c r="Y32"/>
  <c r="E33"/>
  <c r="I33"/>
  <c r="M33"/>
  <c r="Q33"/>
  <c r="U33"/>
  <c r="Y33"/>
  <c r="E34"/>
  <c r="I34"/>
  <c r="M34"/>
  <c r="Q34"/>
  <c r="U34"/>
  <c r="Y34"/>
  <c r="E35"/>
  <c r="I35"/>
  <c r="M35"/>
  <c r="Q35"/>
  <c r="U35"/>
  <c r="Y35"/>
  <c r="E36"/>
  <c r="I36"/>
  <c r="M36"/>
  <c r="Q36"/>
  <c r="U36"/>
  <c r="Y36"/>
  <c r="E37"/>
  <c r="I37"/>
  <c r="M37"/>
  <c r="Q37"/>
  <c r="U37"/>
  <c r="Y37"/>
  <c r="E38"/>
  <c r="I38"/>
  <c r="M38"/>
  <c r="Q38"/>
  <c r="U38"/>
  <c r="Y38"/>
  <c r="E39"/>
  <c r="I39"/>
  <c r="M39"/>
  <c r="Q39"/>
  <c r="U39"/>
  <c r="Y39"/>
  <c r="E40"/>
  <c r="I40"/>
  <c r="M40"/>
  <c r="Q40"/>
  <c r="U40"/>
  <c r="Y40"/>
  <c r="E41"/>
  <c r="I41"/>
  <c r="M41"/>
  <c r="Q41"/>
  <c r="U41"/>
  <c r="Y41"/>
  <c r="E42"/>
  <c r="I42"/>
  <c r="M42"/>
  <c r="Q42"/>
  <c r="U42"/>
  <c r="Y42"/>
  <c r="E21" i="49"/>
  <c r="C21"/>
  <c r="J31" i="48"/>
  <c r="N31"/>
  <c r="D29" i="50"/>
  <c r="H29"/>
  <c r="L29"/>
  <c r="P29"/>
  <c r="T29"/>
  <c r="D30"/>
  <c r="H30"/>
  <c r="L30"/>
  <c r="P30"/>
  <c r="T30"/>
  <c r="D31"/>
  <c r="H31"/>
  <c r="L31"/>
  <c r="P31"/>
  <c r="T31"/>
  <c r="D32"/>
  <c r="H32"/>
  <c r="L32"/>
  <c r="P32"/>
  <c r="T32"/>
  <c r="D33"/>
  <c r="H33"/>
  <c r="L33"/>
  <c r="P33"/>
  <c r="T33"/>
  <c r="D34"/>
  <c r="H34"/>
  <c r="L34"/>
  <c r="P34"/>
  <c r="T34"/>
  <c r="C21" i="51"/>
  <c r="E21"/>
  <c r="G21"/>
  <c r="I21"/>
  <c r="B21"/>
  <c r="D21"/>
  <c r="H21"/>
  <c r="C21" i="50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B21"/>
  <c r="D21"/>
  <c r="F21"/>
  <c r="H21"/>
  <c r="J21"/>
  <c r="L21"/>
  <c r="N21"/>
  <c r="P21"/>
  <c r="R21"/>
  <c r="T21"/>
  <c r="X21"/>
  <c r="B22"/>
  <c r="D22"/>
  <c r="F22"/>
  <c r="H22"/>
  <c r="J22"/>
  <c r="L22"/>
  <c r="N22"/>
  <c r="P22"/>
  <c r="R22"/>
  <c r="T22"/>
  <c r="X22"/>
  <c r="B23"/>
  <c r="D23"/>
  <c r="F23"/>
  <c r="H23"/>
  <c r="J23"/>
  <c r="L23"/>
  <c r="N23"/>
  <c r="P23"/>
  <c r="R23"/>
  <c r="T23"/>
  <c r="X23"/>
  <c r="E21" i="48"/>
  <c r="G21"/>
  <c r="I21"/>
  <c r="M21"/>
  <c r="O21"/>
  <c r="Q21"/>
  <c r="S21"/>
  <c r="U21"/>
  <c r="W21"/>
  <c r="Y21"/>
  <c r="E22"/>
  <c r="G22"/>
  <c r="I22"/>
  <c r="M22"/>
  <c r="O22"/>
  <c r="Q22"/>
  <c r="S22"/>
  <c r="U22"/>
  <c r="W22"/>
  <c r="Y22"/>
  <c r="E23"/>
  <c r="G23"/>
  <c r="I23"/>
  <c r="M23"/>
  <c r="O23"/>
  <c r="Q23"/>
  <c r="S23"/>
  <c r="U23"/>
  <c r="W23"/>
  <c r="Y23"/>
  <c r="B21"/>
  <c r="D21"/>
  <c r="F21"/>
  <c r="H21"/>
  <c r="J21"/>
  <c r="L21"/>
  <c r="N21"/>
  <c r="P21"/>
  <c r="R21"/>
  <c r="T21"/>
  <c r="X21"/>
  <c r="B22"/>
  <c r="D22"/>
  <c r="F22"/>
  <c r="H22"/>
  <c r="J22"/>
  <c r="L22"/>
  <c r="N22"/>
  <c r="P22"/>
  <c r="R22"/>
  <c r="T22"/>
  <c r="X22"/>
  <c r="B23"/>
  <c r="D23"/>
  <c r="F23"/>
  <c r="H23"/>
  <c r="J23"/>
  <c r="L23"/>
  <c r="N23"/>
  <c r="P23"/>
  <c r="R23"/>
  <c r="T23"/>
  <c r="X23"/>
  <c r="B5" i="33"/>
  <c r="I65" i="25"/>
  <c r="H65"/>
  <c r="G65"/>
  <c r="E65"/>
  <c r="D65"/>
  <c r="C65"/>
  <c r="B65"/>
  <c r="I64"/>
  <c r="H64"/>
  <c r="G64"/>
  <c r="E64"/>
  <c r="D64"/>
  <c r="C64"/>
  <c r="B64"/>
  <c r="I63"/>
  <c r="H63"/>
  <c r="G63"/>
  <c r="E63"/>
  <c r="D63"/>
  <c r="C63"/>
  <c r="B63"/>
  <c r="I62"/>
  <c r="H62"/>
  <c r="G62"/>
  <c r="E62"/>
  <c r="D62"/>
  <c r="C62"/>
  <c r="B62"/>
  <c r="I61"/>
  <c r="H61"/>
  <c r="G61"/>
  <c r="E61"/>
  <c r="D61"/>
  <c r="C61"/>
  <c r="B61"/>
  <c r="I60"/>
  <c r="H60"/>
  <c r="G60"/>
  <c r="E60"/>
  <c r="D60"/>
  <c r="C60"/>
  <c r="B60"/>
  <c r="I59"/>
  <c r="H59"/>
  <c r="G59"/>
  <c r="E59"/>
  <c r="D59"/>
  <c r="C59"/>
  <c r="B59"/>
  <c r="I58"/>
  <c r="H58"/>
  <c r="G58"/>
  <c r="E58"/>
  <c r="D58"/>
  <c r="C58"/>
  <c r="B58"/>
  <c r="I57"/>
  <c r="H57"/>
  <c r="G57"/>
  <c r="E57"/>
  <c r="D57"/>
  <c r="C57"/>
  <c r="B57"/>
  <c r="I56"/>
  <c r="H56"/>
  <c r="G56"/>
  <c r="E56"/>
  <c r="D56"/>
  <c r="C56"/>
  <c r="B56"/>
  <c r="I55"/>
  <c r="H55"/>
  <c r="G55"/>
  <c r="E55"/>
  <c r="D55"/>
  <c r="C55"/>
  <c r="B55"/>
  <c r="I54"/>
  <c r="H54"/>
  <c r="G54"/>
  <c r="E54"/>
  <c r="D54"/>
  <c r="C54"/>
  <c r="B54"/>
  <c r="I53"/>
  <c r="H53"/>
  <c r="G53"/>
  <c r="E53"/>
  <c r="D53"/>
  <c r="C53"/>
  <c r="B53"/>
  <c r="I52"/>
  <c r="H52"/>
  <c r="G52"/>
  <c r="E52"/>
  <c r="D52"/>
  <c r="C52"/>
  <c r="B52"/>
  <c r="B1" i="4" l="1"/>
  <c r="K1" s="1"/>
  <c r="V1" s="1"/>
  <c r="B1" i="6"/>
  <c r="K1" s="1"/>
  <c r="V1" s="1"/>
  <c r="B6" i="32"/>
  <c r="B1" i="8"/>
  <c r="K1" s="1"/>
  <c r="V1" s="1"/>
  <c r="N7" i="32"/>
  <c r="Y66" i="47" l="1"/>
  <c r="X66"/>
  <c r="W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3"/>
  <c r="X63"/>
  <c r="W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Y62"/>
  <c r="X62"/>
  <c r="W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Y56"/>
  <c r="X56"/>
  <c r="W56"/>
  <c r="W71" s="1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D71" s="1"/>
  <c r="C56"/>
  <c r="B56"/>
  <c r="B71" s="1"/>
  <c r="Y55"/>
  <c r="X55"/>
  <c r="W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U53"/>
  <c r="T53"/>
  <c r="S53"/>
  <c r="R53"/>
  <c r="Q53"/>
  <c r="P53"/>
  <c r="O53"/>
  <c r="N53"/>
  <c r="M53"/>
  <c r="L53"/>
  <c r="K53"/>
  <c r="J53"/>
  <c r="I53"/>
  <c r="H53"/>
  <c r="G53"/>
  <c r="G70" s="1"/>
  <c r="F53"/>
  <c r="E53"/>
  <c r="D53"/>
  <c r="C53"/>
  <c r="B53"/>
  <c r="Y18"/>
  <c r="X18"/>
  <c r="W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X40" s="1"/>
  <c r="Y15"/>
  <c r="X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39" s="1"/>
  <c r="Y14"/>
  <c r="X14"/>
  <c r="W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38" s="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X37" s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36" s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W35" s="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V34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Y71"/>
  <c r="X71"/>
  <c r="U71"/>
  <c r="T71"/>
  <c r="S71"/>
  <c r="R71"/>
  <c r="Q71"/>
  <c r="O71"/>
  <c r="N71"/>
  <c r="M71"/>
  <c r="L71"/>
  <c r="K71"/>
  <c r="J71"/>
  <c r="I71"/>
  <c r="H71"/>
  <c r="F71"/>
  <c r="E71"/>
  <c r="C71"/>
  <c r="Y70"/>
  <c r="X70"/>
  <c r="U70"/>
  <c r="T70"/>
  <c r="S70"/>
  <c r="R70"/>
  <c r="Q70"/>
  <c r="P70"/>
  <c r="O70"/>
  <c r="N70"/>
  <c r="L70"/>
  <c r="K70"/>
  <c r="J70"/>
  <c r="I70"/>
  <c r="F70"/>
  <c r="D70"/>
  <c r="C70"/>
  <c r="Y42"/>
  <c r="X42"/>
  <c r="W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Q40"/>
  <c r="O40"/>
  <c r="H40"/>
  <c r="R39"/>
  <c r="Y38"/>
  <c r="T38"/>
  <c r="P38"/>
  <c r="L38"/>
  <c r="C38"/>
  <c r="V37"/>
  <c r="R37"/>
  <c r="N37"/>
  <c r="J37"/>
  <c r="F37"/>
  <c r="Y36"/>
  <c r="T36"/>
  <c r="P36"/>
  <c r="K36"/>
  <c r="G36"/>
  <c r="B36"/>
  <c r="V35"/>
  <c r="R35"/>
  <c r="L35"/>
  <c r="C35"/>
  <c r="R34"/>
  <c r="I34"/>
  <c r="B34"/>
  <c r="Y33"/>
  <c r="W33"/>
  <c r="V33"/>
  <c r="U33"/>
  <c r="S33"/>
  <c r="R33"/>
  <c r="Q33"/>
  <c r="O33"/>
  <c r="N33"/>
  <c r="M33"/>
  <c r="K33"/>
  <c r="J33"/>
  <c r="I33"/>
  <c r="G33"/>
  <c r="F33"/>
  <c r="E33"/>
  <c r="C33"/>
  <c r="B33"/>
  <c r="Y32"/>
  <c r="W32"/>
  <c r="V32"/>
  <c r="U32"/>
  <c r="S32"/>
  <c r="R32"/>
  <c r="Q32"/>
  <c r="O32"/>
  <c r="N32"/>
  <c r="M32"/>
  <c r="K32"/>
  <c r="J32"/>
  <c r="I32"/>
  <c r="G32"/>
  <c r="F32"/>
  <c r="E32"/>
  <c r="C32"/>
  <c r="B32"/>
  <c r="Y31"/>
  <c r="W31"/>
  <c r="V31"/>
  <c r="U31"/>
  <c r="S31"/>
  <c r="R31"/>
  <c r="Q31"/>
  <c r="O31"/>
  <c r="N31"/>
  <c r="M31"/>
  <c r="K31"/>
  <c r="J31"/>
  <c r="I31"/>
  <c r="G31"/>
  <c r="F31"/>
  <c r="E31"/>
  <c r="C31"/>
  <c r="B31"/>
  <c r="Y30"/>
  <c r="W30"/>
  <c r="V30"/>
  <c r="U30"/>
  <c r="S30"/>
  <c r="R30"/>
  <c r="Q30"/>
  <c r="O30"/>
  <c r="N30"/>
  <c r="M30"/>
  <c r="K30"/>
  <c r="J30"/>
  <c r="I30"/>
  <c r="G30"/>
  <c r="F30"/>
  <c r="E30"/>
  <c r="C30"/>
  <c r="B30"/>
  <c r="Y29"/>
  <c r="W29"/>
  <c r="V29"/>
  <c r="U29"/>
  <c r="S29"/>
  <c r="R29"/>
  <c r="Q29"/>
  <c r="O29"/>
  <c r="N29"/>
  <c r="M29"/>
  <c r="K29"/>
  <c r="J29"/>
  <c r="I29"/>
  <c r="G29"/>
  <c r="F29"/>
  <c r="E29"/>
  <c r="C29"/>
  <c r="B29"/>
  <c r="Y70" i="46"/>
  <c r="X70"/>
  <c r="W70"/>
  <c r="U70"/>
  <c r="T70"/>
  <c r="S70"/>
  <c r="R70"/>
  <c r="Q70"/>
  <c r="P70"/>
  <c r="O70"/>
  <c r="N70"/>
  <c r="M70"/>
  <c r="L70"/>
  <c r="J70"/>
  <c r="I70"/>
  <c r="H70"/>
  <c r="G70"/>
  <c r="F70"/>
  <c r="E70"/>
  <c r="D70"/>
  <c r="B70"/>
  <c r="Y69"/>
  <c r="X69"/>
  <c r="W69"/>
  <c r="U69"/>
  <c r="T69"/>
  <c r="S69"/>
  <c r="R69"/>
  <c r="Q69"/>
  <c r="P69"/>
  <c r="O69"/>
  <c r="N69"/>
  <c r="M69"/>
  <c r="L69"/>
  <c r="J69"/>
  <c r="I69"/>
  <c r="H69"/>
  <c r="G69"/>
  <c r="F69"/>
  <c r="E69"/>
  <c r="D69"/>
  <c r="B69"/>
  <c r="Y68"/>
  <c r="X68"/>
  <c r="W68"/>
  <c r="U68"/>
  <c r="T68"/>
  <c r="S68"/>
  <c r="R68"/>
  <c r="Q68"/>
  <c r="P68"/>
  <c r="O68"/>
  <c r="N68"/>
  <c r="M68"/>
  <c r="L68"/>
  <c r="J68"/>
  <c r="I68"/>
  <c r="H68"/>
  <c r="G68"/>
  <c r="F68"/>
  <c r="E68"/>
  <c r="D68"/>
  <c r="B68"/>
  <c r="V65"/>
  <c r="V64"/>
  <c r="V63"/>
  <c r="V62"/>
  <c r="V61"/>
  <c r="V60"/>
  <c r="V59"/>
  <c r="V58"/>
  <c r="V57"/>
  <c r="V56"/>
  <c r="V55"/>
  <c r="V54"/>
  <c r="V53"/>
  <c r="V52"/>
  <c r="Y42"/>
  <c r="X42"/>
  <c r="W42"/>
  <c r="U42"/>
  <c r="T42"/>
  <c r="S42"/>
  <c r="R42"/>
  <c r="Q42"/>
  <c r="P42"/>
  <c r="O42"/>
  <c r="N42"/>
  <c r="M42"/>
  <c r="L42"/>
  <c r="J42"/>
  <c r="I42"/>
  <c r="H42"/>
  <c r="G42"/>
  <c r="F42"/>
  <c r="E42"/>
  <c r="D42"/>
  <c r="B42"/>
  <c r="Y41"/>
  <c r="X41"/>
  <c r="W41"/>
  <c r="U41"/>
  <c r="T41"/>
  <c r="S41"/>
  <c r="R41"/>
  <c r="Q41"/>
  <c r="P41"/>
  <c r="O41"/>
  <c r="N41"/>
  <c r="M41"/>
  <c r="L41"/>
  <c r="J41"/>
  <c r="I41"/>
  <c r="H41"/>
  <c r="G41"/>
  <c r="F41"/>
  <c r="E41"/>
  <c r="D41"/>
  <c r="B41"/>
  <c r="Y40"/>
  <c r="X40"/>
  <c r="W40"/>
  <c r="U40"/>
  <c r="T40"/>
  <c r="S40"/>
  <c r="R40"/>
  <c r="Q40"/>
  <c r="P40"/>
  <c r="O40"/>
  <c r="N40"/>
  <c r="M40"/>
  <c r="L40"/>
  <c r="J40"/>
  <c r="I40"/>
  <c r="H40"/>
  <c r="G40"/>
  <c r="F40"/>
  <c r="E40"/>
  <c r="D40"/>
  <c r="B40"/>
  <c r="Y39"/>
  <c r="X39"/>
  <c r="W39"/>
  <c r="U39"/>
  <c r="T39"/>
  <c r="S39"/>
  <c r="R39"/>
  <c r="Q39"/>
  <c r="P39"/>
  <c r="O39"/>
  <c r="N39"/>
  <c r="M39"/>
  <c r="L39"/>
  <c r="J39"/>
  <c r="I39"/>
  <c r="H39"/>
  <c r="G39"/>
  <c r="F39"/>
  <c r="E39"/>
  <c r="D39"/>
  <c r="B39"/>
  <c r="Y38"/>
  <c r="X38"/>
  <c r="W38"/>
  <c r="U38"/>
  <c r="T38"/>
  <c r="S38"/>
  <c r="R38"/>
  <c r="Q38"/>
  <c r="P38"/>
  <c r="O38"/>
  <c r="N38"/>
  <c r="M38"/>
  <c r="L38"/>
  <c r="J38"/>
  <c r="I38"/>
  <c r="H38"/>
  <c r="G38"/>
  <c r="F38"/>
  <c r="E38"/>
  <c r="D38"/>
  <c r="B38"/>
  <c r="Y37"/>
  <c r="X37"/>
  <c r="W37"/>
  <c r="U37"/>
  <c r="T37"/>
  <c r="S37"/>
  <c r="R37"/>
  <c r="Q37"/>
  <c r="P37"/>
  <c r="O37"/>
  <c r="N37"/>
  <c r="M37"/>
  <c r="L37"/>
  <c r="J37"/>
  <c r="I37"/>
  <c r="H37"/>
  <c r="G37"/>
  <c r="F37"/>
  <c r="E37"/>
  <c r="D37"/>
  <c r="B37"/>
  <c r="Y36"/>
  <c r="X36"/>
  <c r="W36"/>
  <c r="U36"/>
  <c r="T36"/>
  <c r="S36"/>
  <c r="R36"/>
  <c r="Q36"/>
  <c r="P36"/>
  <c r="O36"/>
  <c r="N36"/>
  <c r="M36"/>
  <c r="L36"/>
  <c r="J36"/>
  <c r="I36"/>
  <c r="H36"/>
  <c r="G36"/>
  <c r="F36"/>
  <c r="E36"/>
  <c r="D36"/>
  <c r="B36"/>
  <c r="Y35"/>
  <c r="X35"/>
  <c r="W35"/>
  <c r="U35"/>
  <c r="T35"/>
  <c r="S35"/>
  <c r="R35"/>
  <c r="Q35"/>
  <c r="P35"/>
  <c r="O35"/>
  <c r="N35"/>
  <c r="M35"/>
  <c r="L35"/>
  <c r="J35"/>
  <c r="I35"/>
  <c r="H35"/>
  <c r="G35"/>
  <c r="F35"/>
  <c r="E35"/>
  <c r="D35"/>
  <c r="B35"/>
  <c r="Y34"/>
  <c r="X34"/>
  <c r="W34"/>
  <c r="U34"/>
  <c r="T34"/>
  <c r="S34"/>
  <c r="R34"/>
  <c r="Q34"/>
  <c r="P34"/>
  <c r="O34"/>
  <c r="N34"/>
  <c r="M34"/>
  <c r="L34"/>
  <c r="J34"/>
  <c r="I34"/>
  <c r="H34"/>
  <c r="G34"/>
  <c r="F34"/>
  <c r="E34"/>
  <c r="D34"/>
  <c r="B34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B33"/>
  <c r="Y32"/>
  <c r="X32"/>
  <c r="W32"/>
  <c r="U32"/>
  <c r="T32"/>
  <c r="S32"/>
  <c r="R32"/>
  <c r="Q32"/>
  <c r="P32"/>
  <c r="O32"/>
  <c r="N32"/>
  <c r="M32"/>
  <c r="L32"/>
  <c r="J32"/>
  <c r="I32"/>
  <c r="H32"/>
  <c r="G32"/>
  <c r="F32"/>
  <c r="E32"/>
  <c r="D32"/>
  <c r="B32"/>
  <c r="Y31"/>
  <c r="X31"/>
  <c r="W31"/>
  <c r="U31"/>
  <c r="T31"/>
  <c r="S31"/>
  <c r="R31"/>
  <c r="Q31"/>
  <c r="P31"/>
  <c r="O31"/>
  <c r="N31"/>
  <c r="M31"/>
  <c r="L31"/>
  <c r="J31"/>
  <c r="I31"/>
  <c r="H31"/>
  <c r="G31"/>
  <c r="F31"/>
  <c r="E31"/>
  <c r="D31"/>
  <c r="B31"/>
  <c r="Y30"/>
  <c r="X30"/>
  <c r="W30"/>
  <c r="U30"/>
  <c r="T30"/>
  <c r="S30"/>
  <c r="R30"/>
  <c r="Q30"/>
  <c r="P30"/>
  <c r="O30"/>
  <c r="N30"/>
  <c r="M30"/>
  <c r="L30"/>
  <c r="J30"/>
  <c r="I30"/>
  <c r="H30"/>
  <c r="G30"/>
  <c r="F30"/>
  <c r="E30"/>
  <c r="D30"/>
  <c r="B30"/>
  <c r="Y29"/>
  <c r="X29"/>
  <c r="W29"/>
  <c r="U29"/>
  <c r="T29"/>
  <c r="S29"/>
  <c r="R29"/>
  <c r="Q29"/>
  <c r="P29"/>
  <c r="O29"/>
  <c r="N29"/>
  <c r="M29"/>
  <c r="L29"/>
  <c r="J29"/>
  <c r="I29"/>
  <c r="H29"/>
  <c r="G29"/>
  <c r="F29"/>
  <c r="E29"/>
  <c r="D29"/>
  <c r="B29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V18"/>
  <c r="V42" s="1"/>
  <c r="K42"/>
  <c r="C42"/>
  <c r="V17"/>
  <c r="V41" s="1"/>
  <c r="K41"/>
  <c r="C41"/>
  <c r="V16"/>
  <c r="V40" s="1"/>
  <c r="K40"/>
  <c r="C40"/>
  <c r="V15"/>
  <c r="V39" s="1"/>
  <c r="K39"/>
  <c r="C39"/>
  <c r="V14"/>
  <c r="V38" s="1"/>
  <c r="K38"/>
  <c r="C38"/>
  <c r="V37"/>
  <c r="K37"/>
  <c r="C37"/>
  <c r="V36"/>
  <c r="K36"/>
  <c r="C36"/>
  <c r="V35"/>
  <c r="K35"/>
  <c r="C35"/>
  <c r="V34"/>
  <c r="K34"/>
  <c r="C34"/>
  <c r="V33"/>
  <c r="K33"/>
  <c r="C33"/>
  <c r="V32"/>
  <c r="K32"/>
  <c r="C32"/>
  <c r="V31"/>
  <c r="K31"/>
  <c r="C31"/>
  <c r="V30"/>
  <c r="K30"/>
  <c r="C30"/>
  <c r="V29"/>
  <c r="K29"/>
  <c r="C29"/>
  <c r="Y42" i="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44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18" i="43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41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39" s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37" s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33" s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31" s="1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V5"/>
  <c r="U5"/>
  <c r="T5"/>
  <c r="S5"/>
  <c r="R5"/>
  <c r="R29" s="1"/>
  <c r="Q5"/>
  <c r="P5"/>
  <c r="O5"/>
  <c r="N5"/>
  <c r="M5"/>
  <c r="L5"/>
  <c r="K5"/>
  <c r="J5"/>
  <c r="I5"/>
  <c r="H5"/>
  <c r="G5"/>
  <c r="F5"/>
  <c r="E5"/>
  <c r="D5"/>
  <c r="C5"/>
  <c r="B5"/>
  <c r="B29" s="1"/>
  <c r="J40"/>
  <c r="V37"/>
  <c r="R37"/>
  <c r="B35"/>
  <c r="N32"/>
  <c r="J32"/>
  <c r="Y29" i="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41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18" i="40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41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37" s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33" s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31" s="1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29" s="1"/>
  <c r="R41"/>
  <c r="J40"/>
  <c r="B39"/>
  <c r="R37"/>
  <c r="J36"/>
  <c r="B35"/>
  <c r="R33"/>
  <c r="J32"/>
  <c r="F29"/>
  <c r="Y23"/>
  <c r="W23"/>
  <c r="V23"/>
  <c r="S23"/>
  <c r="O23"/>
  <c r="N23"/>
  <c r="K23"/>
  <c r="G23"/>
  <c r="F23"/>
  <c r="C23"/>
  <c r="Y22"/>
  <c r="W22"/>
  <c r="S22"/>
  <c r="O22"/>
  <c r="K22"/>
  <c r="G22"/>
  <c r="C22"/>
  <c r="Y21"/>
  <c r="W21"/>
  <c r="S21"/>
  <c r="R21"/>
  <c r="O21"/>
  <c r="K21"/>
  <c r="J21"/>
  <c r="G21"/>
  <c r="C21"/>
  <c r="B21"/>
  <c r="Y65" i="38"/>
  <c r="X65"/>
  <c r="W65"/>
  <c r="U65"/>
  <c r="T65"/>
  <c r="S65"/>
  <c r="R65"/>
  <c r="Q65"/>
  <c r="P65"/>
  <c r="O65"/>
  <c r="N65"/>
  <c r="M65"/>
  <c r="L65"/>
  <c r="J65"/>
  <c r="I65"/>
  <c r="H65"/>
  <c r="G65"/>
  <c r="F65"/>
  <c r="E65"/>
  <c r="D65"/>
  <c r="B65"/>
  <c r="Y64"/>
  <c r="X64"/>
  <c r="W64"/>
  <c r="U64"/>
  <c r="T64"/>
  <c r="S64"/>
  <c r="R64"/>
  <c r="Q64"/>
  <c r="P64"/>
  <c r="O64"/>
  <c r="N64"/>
  <c r="M64"/>
  <c r="L64"/>
  <c r="J64"/>
  <c r="I64"/>
  <c r="H64"/>
  <c r="G64"/>
  <c r="F64"/>
  <c r="E64"/>
  <c r="D64"/>
  <c r="B64"/>
  <c r="Y63"/>
  <c r="X63"/>
  <c r="W63"/>
  <c r="U63"/>
  <c r="T63"/>
  <c r="S63"/>
  <c r="R63"/>
  <c r="Q63"/>
  <c r="P63"/>
  <c r="O63"/>
  <c r="N63"/>
  <c r="M63"/>
  <c r="L63"/>
  <c r="J63"/>
  <c r="I63"/>
  <c r="H63"/>
  <c r="G63"/>
  <c r="F63"/>
  <c r="E63"/>
  <c r="D63"/>
  <c r="B63"/>
  <c r="Y62"/>
  <c r="X62"/>
  <c r="W62"/>
  <c r="U62"/>
  <c r="T62"/>
  <c r="S62"/>
  <c r="R62"/>
  <c r="Q62"/>
  <c r="P62"/>
  <c r="O62"/>
  <c r="N62"/>
  <c r="M62"/>
  <c r="L62"/>
  <c r="J62"/>
  <c r="I62"/>
  <c r="H62"/>
  <c r="G62"/>
  <c r="F62"/>
  <c r="E62"/>
  <c r="D62"/>
  <c r="B62"/>
  <c r="Y61"/>
  <c r="X61"/>
  <c r="W61"/>
  <c r="U61"/>
  <c r="T61"/>
  <c r="S61"/>
  <c r="R61"/>
  <c r="Q61"/>
  <c r="P61"/>
  <c r="O61"/>
  <c r="N61"/>
  <c r="M61"/>
  <c r="L61"/>
  <c r="J61"/>
  <c r="I61"/>
  <c r="H61"/>
  <c r="G61"/>
  <c r="F61"/>
  <c r="E61"/>
  <c r="D61"/>
  <c r="B61"/>
  <c r="Y60"/>
  <c r="X60"/>
  <c r="W60"/>
  <c r="U60"/>
  <c r="T60"/>
  <c r="S60"/>
  <c r="R60"/>
  <c r="Q60"/>
  <c r="P60"/>
  <c r="O60"/>
  <c r="N60"/>
  <c r="M60"/>
  <c r="L60"/>
  <c r="J60"/>
  <c r="I60"/>
  <c r="H60"/>
  <c r="G60"/>
  <c r="F60"/>
  <c r="E60"/>
  <c r="D60"/>
  <c r="B60"/>
  <c r="Y59"/>
  <c r="X59"/>
  <c r="W59"/>
  <c r="U59"/>
  <c r="T59"/>
  <c r="S59"/>
  <c r="R59"/>
  <c r="Q59"/>
  <c r="P59"/>
  <c r="O59"/>
  <c r="N59"/>
  <c r="M59"/>
  <c r="L59"/>
  <c r="J59"/>
  <c r="I59"/>
  <c r="H59"/>
  <c r="G59"/>
  <c r="F59"/>
  <c r="E59"/>
  <c r="D59"/>
  <c r="B59"/>
  <c r="Y58"/>
  <c r="X58"/>
  <c r="W58"/>
  <c r="U58"/>
  <c r="T58"/>
  <c r="S58"/>
  <c r="R58"/>
  <c r="Q58"/>
  <c r="P58"/>
  <c r="O58"/>
  <c r="N58"/>
  <c r="M58"/>
  <c r="L58"/>
  <c r="J58"/>
  <c r="I58"/>
  <c r="H58"/>
  <c r="G58"/>
  <c r="F58"/>
  <c r="E58"/>
  <c r="D58"/>
  <c r="B58"/>
  <c r="Y57"/>
  <c r="X57"/>
  <c r="W57"/>
  <c r="U57"/>
  <c r="T57"/>
  <c r="S57"/>
  <c r="R57"/>
  <c r="Q57"/>
  <c r="P57"/>
  <c r="O57"/>
  <c r="N57"/>
  <c r="M57"/>
  <c r="L57"/>
  <c r="J57"/>
  <c r="I57"/>
  <c r="H57"/>
  <c r="G57"/>
  <c r="F57"/>
  <c r="E57"/>
  <c r="D57"/>
  <c r="B57"/>
  <c r="Y56"/>
  <c r="X56"/>
  <c r="W56"/>
  <c r="U56"/>
  <c r="T56"/>
  <c r="S56"/>
  <c r="R56"/>
  <c r="Q56"/>
  <c r="P56"/>
  <c r="O56"/>
  <c r="N56"/>
  <c r="M56"/>
  <c r="L56"/>
  <c r="J56"/>
  <c r="I56"/>
  <c r="H56"/>
  <c r="G56"/>
  <c r="F56"/>
  <c r="E56"/>
  <c r="D56"/>
  <c r="B56"/>
  <c r="Y55"/>
  <c r="X55"/>
  <c r="W55"/>
  <c r="W70" s="1"/>
  <c r="U55"/>
  <c r="T55"/>
  <c r="S55"/>
  <c r="R55"/>
  <c r="Q55"/>
  <c r="P55"/>
  <c r="O55"/>
  <c r="N55"/>
  <c r="M55"/>
  <c r="L55"/>
  <c r="J55"/>
  <c r="I55"/>
  <c r="H55"/>
  <c r="G55"/>
  <c r="F55"/>
  <c r="E55"/>
  <c r="D55"/>
  <c r="B55"/>
  <c r="Y54"/>
  <c r="X54"/>
  <c r="W54"/>
  <c r="U54"/>
  <c r="T54"/>
  <c r="S54"/>
  <c r="R54"/>
  <c r="Q54"/>
  <c r="P54"/>
  <c r="O54"/>
  <c r="N54"/>
  <c r="M54"/>
  <c r="L54"/>
  <c r="J54"/>
  <c r="I54"/>
  <c r="H54"/>
  <c r="G54"/>
  <c r="F54"/>
  <c r="E54"/>
  <c r="D54"/>
  <c r="B54"/>
  <c r="Y53"/>
  <c r="X53"/>
  <c r="W53"/>
  <c r="U53"/>
  <c r="T53"/>
  <c r="S53"/>
  <c r="R53"/>
  <c r="Q53"/>
  <c r="P53"/>
  <c r="O53"/>
  <c r="N53"/>
  <c r="M53"/>
  <c r="L53"/>
  <c r="J53"/>
  <c r="I53"/>
  <c r="H53"/>
  <c r="G53"/>
  <c r="F53"/>
  <c r="E53"/>
  <c r="D53"/>
  <c r="B53"/>
  <c r="Y52"/>
  <c r="X52"/>
  <c r="W52"/>
  <c r="U52"/>
  <c r="T52"/>
  <c r="S52"/>
  <c r="R52"/>
  <c r="Q52"/>
  <c r="P52"/>
  <c r="P69" s="1"/>
  <c r="O52"/>
  <c r="N52"/>
  <c r="M52"/>
  <c r="L52"/>
  <c r="L69" s="1"/>
  <c r="J52"/>
  <c r="I52"/>
  <c r="H52"/>
  <c r="H69" s="1"/>
  <c r="G52"/>
  <c r="F52"/>
  <c r="E52"/>
  <c r="D52"/>
  <c r="D69" s="1"/>
  <c r="B52"/>
  <c r="Y18"/>
  <c r="X18"/>
  <c r="W18"/>
  <c r="U18"/>
  <c r="T18"/>
  <c r="S18"/>
  <c r="R18"/>
  <c r="Q18"/>
  <c r="P18"/>
  <c r="O18"/>
  <c r="N18"/>
  <c r="M18"/>
  <c r="L18"/>
  <c r="J18"/>
  <c r="I18"/>
  <c r="H18"/>
  <c r="G18"/>
  <c r="F18"/>
  <c r="E18"/>
  <c r="D18"/>
  <c r="B18"/>
  <c r="Y17"/>
  <c r="X17"/>
  <c r="W17"/>
  <c r="U17"/>
  <c r="T17"/>
  <c r="S17"/>
  <c r="R17"/>
  <c r="Q17"/>
  <c r="P17"/>
  <c r="O17"/>
  <c r="N17"/>
  <c r="M17"/>
  <c r="L17"/>
  <c r="J17"/>
  <c r="I17"/>
  <c r="H17"/>
  <c r="G17"/>
  <c r="F17"/>
  <c r="E17"/>
  <c r="D17"/>
  <c r="B17"/>
  <c r="Y16"/>
  <c r="X16"/>
  <c r="W16"/>
  <c r="U16"/>
  <c r="T16"/>
  <c r="S16"/>
  <c r="R16"/>
  <c r="Q16"/>
  <c r="P16"/>
  <c r="O16"/>
  <c r="N16"/>
  <c r="M16"/>
  <c r="L16"/>
  <c r="J16"/>
  <c r="I16"/>
  <c r="H16"/>
  <c r="G16"/>
  <c r="F16"/>
  <c r="E16"/>
  <c r="D16"/>
  <c r="B16"/>
  <c r="R40" s="1"/>
  <c r="Y15"/>
  <c r="X15"/>
  <c r="W15"/>
  <c r="U15"/>
  <c r="T15"/>
  <c r="S15"/>
  <c r="R15"/>
  <c r="Q15"/>
  <c r="P15"/>
  <c r="O15"/>
  <c r="N15"/>
  <c r="M15"/>
  <c r="L15"/>
  <c r="J15"/>
  <c r="I15"/>
  <c r="H15"/>
  <c r="G15"/>
  <c r="F15"/>
  <c r="E15"/>
  <c r="D15"/>
  <c r="B15"/>
  <c r="T39" s="1"/>
  <c r="Y14"/>
  <c r="X14"/>
  <c r="W14"/>
  <c r="U14"/>
  <c r="T14"/>
  <c r="S14"/>
  <c r="R14"/>
  <c r="Q14"/>
  <c r="P14"/>
  <c r="O14"/>
  <c r="N14"/>
  <c r="M14"/>
  <c r="L14"/>
  <c r="J14"/>
  <c r="I14"/>
  <c r="H14"/>
  <c r="G14"/>
  <c r="F14"/>
  <c r="E14"/>
  <c r="D14"/>
  <c r="B14"/>
  <c r="Y13"/>
  <c r="X13"/>
  <c r="W13"/>
  <c r="U13"/>
  <c r="T13"/>
  <c r="S13"/>
  <c r="R13"/>
  <c r="Q13"/>
  <c r="P13"/>
  <c r="O13"/>
  <c r="N13"/>
  <c r="M13"/>
  <c r="L13"/>
  <c r="J13"/>
  <c r="I13"/>
  <c r="H13"/>
  <c r="G13"/>
  <c r="F13"/>
  <c r="E13"/>
  <c r="D13"/>
  <c r="B13"/>
  <c r="I37" s="1"/>
  <c r="Y12"/>
  <c r="X12"/>
  <c r="W12"/>
  <c r="U12"/>
  <c r="T12"/>
  <c r="S12"/>
  <c r="R12"/>
  <c r="Q12"/>
  <c r="P12"/>
  <c r="O12"/>
  <c r="N12"/>
  <c r="M12"/>
  <c r="L12"/>
  <c r="J12"/>
  <c r="I12"/>
  <c r="H12"/>
  <c r="G12"/>
  <c r="F12"/>
  <c r="E12"/>
  <c r="D12"/>
  <c r="B12"/>
  <c r="B36" s="1"/>
  <c r="Y11"/>
  <c r="X11"/>
  <c r="W11"/>
  <c r="U11"/>
  <c r="T11"/>
  <c r="S11"/>
  <c r="R11"/>
  <c r="Q11"/>
  <c r="P11"/>
  <c r="O11"/>
  <c r="N11"/>
  <c r="M11"/>
  <c r="L11"/>
  <c r="J11"/>
  <c r="I11"/>
  <c r="H11"/>
  <c r="H35" s="1"/>
  <c r="G11"/>
  <c r="F11"/>
  <c r="E11"/>
  <c r="D11"/>
  <c r="B11"/>
  <c r="Y10"/>
  <c r="X10"/>
  <c r="W10"/>
  <c r="U10"/>
  <c r="T10"/>
  <c r="S10"/>
  <c r="R10"/>
  <c r="Q10"/>
  <c r="P10"/>
  <c r="O10"/>
  <c r="N10"/>
  <c r="M10"/>
  <c r="L10"/>
  <c r="J10"/>
  <c r="I10"/>
  <c r="H10"/>
  <c r="G10"/>
  <c r="F10"/>
  <c r="E10"/>
  <c r="D10"/>
  <c r="B10"/>
  <c r="X34" s="1"/>
  <c r="Y9"/>
  <c r="X9"/>
  <c r="W9"/>
  <c r="U9"/>
  <c r="T9"/>
  <c r="S9"/>
  <c r="R9"/>
  <c r="Q9"/>
  <c r="P9"/>
  <c r="O9"/>
  <c r="N9"/>
  <c r="M9"/>
  <c r="L9"/>
  <c r="J9"/>
  <c r="I9"/>
  <c r="H9"/>
  <c r="G9"/>
  <c r="F9"/>
  <c r="E9"/>
  <c r="D9"/>
  <c r="B9"/>
  <c r="Y8"/>
  <c r="X8"/>
  <c r="W8"/>
  <c r="U8"/>
  <c r="U23" s="1"/>
  <c r="T8"/>
  <c r="S8"/>
  <c r="R8"/>
  <c r="Q8"/>
  <c r="P8"/>
  <c r="P23" s="1"/>
  <c r="O8"/>
  <c r="N8"/>
  <c r="M8"/>
  <c r="M23" s="1"/>
  <c r="L8"/>
  <c r="L23" s="1"/>
  <c r="J8"/>
  <c r="J23" s="1"/>
  <c r="I8"/>
  <c r="H8"/>
  <c r="G8"/>
  <c r="F8"/>
  <c r="E8"/>
  <c r="D8"/>
  <c r="B8"/>
  <c r="N32" s="1"/>
  <c r="Y7"/>
  <c r="X7"/>
  <c r="W7"/>
  <c r="U7"/>
  <c r="T7"/>
  <c r="S7"/>
  <c r="R7"/>
  <c r="Q7"/>
  <c r="P7"/>
  <c r="O7"/>
  <c r="N7"/>
  <c r="M7"/>
  <c r="L7"/>
  <c r="J7"/>
  <c r="I7"/>
  <c r="H7"/>
  <c r="G7"/>
  <c r="F7"/>
  <c r="E7"/>
  <c r="D7"/>
  <c r="B7"/>
  <c r="Y6"/>
  <c r="X6"/>
  <c r="W6"/>
  <c r="U6"/>
  <c r="T6"/>
  <c r="S6"/>
  <c r="R6"/>
  <c r="Q6"/>
  <c r="P6"/>
  <c r="O6"/>
  <c r="N6"/>
  <c r="M6"/>
  <c r="L6"/>
  <c r="J6"/>
  <c r="I6"/>
  <c r="H6"/>
  <c r="G6"/>
  <c r="F6"/>
  <c r="E6"/>
  <c r="D6"/>
  <c r="B6"/>
  <c r="X30" s="1"/>
  <c r="Y5"/>
  <c r="Y22" s="1"/>
  <c r="X5"/>
  <c r="X21" s="1"/>
  <c r="W5"/>
  <c r="U5"/>
  <c r="T5"/>
  <c r="T21" s="1"/>
  <c r="S5"/>
  <c r="R5"/>
  <c r="Q5"/>
  <c r="P5"/>
  <c r="O5"/>
  <c r="N5"/>
  <c r="M5"/>
  <c r="L5"/>
  <c r="J5"/>
  <c r="I5"/>
  <c r="H5"/>
  <c r="G5"/>
  <c r="F5"/>
  <c r="E5"/>
  <c r="E22" s="1"/>
  <c r="D5"/>
  <c r="B5"/>
  <c r="Y70" i="39"/>
  <c r="X70"/>
  <c r="W70"/>
  <c r="U70"/>
  <c r="T70"/>
  <c r="S70"/>
  <c r="R70"/>
  <c r="Q70"/>
  <c r="P70"/>
  <c r="O70"/>
  <c r="N70"/>
  <c r="M70"/>
  <c r="L70"/>
  <c r="J70"/>
  <c r="I70"/>
  <c r="H70"/>
  <c r="G70"/>
  <c r="F70"/>
  <c r="E70"/>
  <c r="D70"/>
  <c r="B70"/>
  <c r="Y69"/>
  <c r="X69"/>
  <c r="W69"/>
  <c r="U69"/>
  <c r="T69"/>
  <c r="S69"/>
  <c r="R69"/>
  <c r="Q69"/>
  <c r="P69"/>
  <c r="O69"/>
  <c r="N69"/>
  <c r="M69"/>
  <c r="L69"/>
  <c r="J69"/>
  <c r="I69"/>
  <c r="H69"/>
  <c r="G69"/>
  <c r="F69"/>
  <c r="E69"/>
  <c r="D69"/>
  <c r="B69"/>
  <c r="Y68"/>
  <c r="X68"/>
  <c r="W68"/>
  <c r="U68"/>
  <c r="T68"/>
  <c r="S68"/>
  <c r="R68"/>
  <c r="Q68"/>
  <c r="P68"/>
  <c r="O68"/>
  <c r="N68"/>
  <c r="M68"/>
  <c r="L68"/>
  <c r="J68"/>
  <c r="I68"/>
  <c r="H68"/>
  <c r="G68"/>
  <c r="F68"/>
  <c r="E68"/>
  <c r="D68"/>
  <c r="B68"/>
  <c r="V65"/>
  <c r="V70" s="1"/>
  <c r="K65"/>
  <c r="C65"/>
  <c r="V64"/>
  <c r="K64"/>
  <c r="C64"/>
  <c r="V63"/>
  <c r="K63"/>
  <c r="C63"/>
  <c r="V62"/>
  <c r="K62"/>
  <c r="C62"/>
  <c r="V61"/>
  <c r="K61"/>
  <c r="C61"/>
  <c r="V60"/>
  <c r="K60"/>
  <c r="C60"/>
  <c r="V59"/>
  <c r="K59"/>
  <c r="C59"/>
  <c r="V58"/>
  <c r="K58"/>
  <c r="C58"/>
  <c r="V57"/>
  <c r="K57"/>
  <c r="C57"/>
  <c r="V56"/>
  <c r="K56"/>
  <c r="C56"/>
  <c r="V55"/>
  <c r="V69" s="1"/>
  <c r="K55"/>
  <c r="C55"/>
  <c r="V54"/>
  <c r="K54"/>
  <c r="C54"/>
  <c r="V53"/>
  <c r="K53"/>
  <c r="C53"/>
  <c r="V52"/>
  <c r="K52"/>
  <c r="C52"/>
  <c r="Y42"/>
  <c r="X42"/>
  <c r="W42"/>
  <c r="U42"/>
  <c r="T42"/>
  <c r="S42"/>
  <c r="R42"/>
  <c r="Q42"/>
  <c r="P42"/>
  <c r="O42"/>
  <c r="N42"/>
  <c r="M42"/>
  <c r="L42"/>
  <c r="J42"/>
  <c r="I42"/>
  <c r="H42"/>
  <c r="G42"/>
  <c r="F42"/>
  <c r="E42"/>
  <c r="D42"/>
  <c r="B42"/>
  <c r="Y41"/>
  <c r="X41"/>
  <c r="W41"/>
  <c r="U41"/>
  <c r="T41"/>
  <c r="S41"/>
  <c r="R41"/>
  <c r="Q41"/>
  <c r="P41"/>
  <c r="O41"/>
  <c r="N41"/>
  <c r="M41"/>
  <c r="L41"/>
  <c r="J41"/>
  <c r="I41"/>
  <c r="H41"/>
  <c r="G41"/>
  <c r="F41"/>
  <c r="E41"/>
  <c r="D41"/>
  <c r="B41"/>
  <c r="Y40"/>
  <c r="X40"/>
  <c r="W40"/>
  <c r="U40"/>
  <c r="T40"/>
  <c r="S40"/>
  <c r="R40"/>
  <c r="Q40"/>
  <c r="P40"/>
  <c r="O40"/>
  <c r="N40"/>
  <c r="M40"/>
  <c r="L40"/>
  <c r="J40"/>
  <c r="I40"/>
  <c r="H40"/>
  <c r="G40"/>
  <c r="F40"/>
  <c r="E40"/>
  <c r="D40"/>
  <c r="B40"/>
  <c r="Y39"/>
  <c r="X39"/>
  <c r="W39"/>
  <c r="U39"/>
  <c r="T39"/>
  <c r="S39"/>
  <c r="R39"/>
  <c r="Q39"/>
  <c r="P39"/>
  <c r="O39"/>
  <c r="N39"/>
  <c r="M39"/>
  <c r="L39"/>
  <c r="J39"/>
  <c r="I39"/>
  <c r="H39"/>
  <c r="G39"/>
  <c r="F39"/>
  <c r="E39"/>
  <c r="D39"/>
  <c r="B39"/>
  <c r="Y38"/>
  <c r="X38"/>
  <c r="W38"/>
  <c r="U38"/>
  <c r="T38"/>
  <c r="S38"/>
  <c r="R38"/>
  <c r="Q38"/>
  <c r="P38"/>
  <c r="O38"/>
  <c r="N38"/>
  <c r="M38"/>
  <c r="L38"/>
  <c r="J38"/>
  <c r="I38"/>
  <c r="H38"/>
  <c r="G38"/>
  <c r="F38"/>
  <c r="E38"/>
  <c r="D38"/>
  <c r="B38"/>
  <c r="Y37"/>
  <c r="X37"/>
  <c r="W37"/>
  <c r="U37"/>
  <c r="T37"/>
  <c r="S37"/>
  <c r="R37"/>
  <c r="Q37"/>
  <c r="P37"/>
  <c r="O37"/>
  <c r="N37"/>
  <c r="M37"/>
  <c r="L37"/>
  <c r="J37"/>
  <c r="I37"/>
  <c r="H37"/>
  <c r="G37"/>
  <c r="F37"/>
  <c r="E37"/>
  <c r="D37"/>
  <c r="B37"/>
  <c r="Y36"/>
  <c r="X36"/>
  <c r="W36"/>
  <c r="U36"/>
  <c r="T36"/>
  <c r="S36"/>
  <c r="R36"/>
  <c r="Q36"/>
  <c r="P36"/>
  <c r="O36"/>
  <c r="N36"/>
  <c r="M36"/>
  <c r="L36"/>
  <c r="J36"/>
  <c r="I36"/>
  <c r="H36"/>
  <c r="G36"/>
  <c r="F36"/>
  <c r="E36"/>
  <c r="D36"/>
  <c r="B36"/>
  <c r="Y35"/>
  <c r="X35"/>
  <c r="W35"/>
  <c r="U35"/>
  <c r="T35"/>
  <c r="S35"/>
  <c r="R35"/>
  <c r="Q35"/>
  <c r="P35"/>
  <c r="O35"/>
  <c r="N35"/>
  <c r="M35"/>
  <c r="L35"/>
  <c r="J35"/>
  <c r="I35"/>
  <c r="H35"/>
  <c r="G35"/>
  <c r="F35"/>
  <c r="E35"/>
  <c r="D35"/>
  <c r="B35"/>
  <c r="Y34"/>
  <c r="X34"/>
  <c r="W34"/>
  <c r="U34"/>
  <c r="T34"/>
  <c r="S34"/>
  <c r="R34"/>
  <c r="Q34"/>
  <c r="P34"/>
  <c r="O34"/>
  <c r="N34"/>
  <c r="M34"/>
  <c r="L34"/>
  <c r="J34"/>
  <c r="I34"/>
  <c r="H34"/>
  <c r="G34"/>
  <c r="F34"/>
  <c r="E34"/>
  <c r="D34"/>
  <c r="B34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B33"/>
  <c r="Y32"/>
  <c r="X32"/>
  <c r="W32"/>
  <c r="U32"/>
  <c r="T32"/>
  <c r="S32"/>
  <c r="R32"/>
  <c r="Q32"/>
  <c r="P32"/>
  <c r="O32"/>
  <c r="N32"/>
  <c r="M32"/>
  <c r="L32"/>
  <c r="J32"/>
  <c r="I32"/>
  <c r="H32"/>
  <c r="G32"/>
  <c r="F32"/>
  <c r="E32"/>
  <c r="D32"/>
  <c r="B32"/>
  <c r="Y31"/>
  <c r="X31"/>
  <c r="W31"/>
  <c r="U31"/>
  <c r="T31"/>
  <c r="S31"/>
  <c r="R31"/>
  <c r="Q31"/>
  <c r="P31"/>
  <c r="O31"/>
  <c r="N31"/>
  <c r="M31"/>
  <c r="L31"/>
  <c r="J31"/>
  <c r="I31"/>
  <c r="H31"/>
  <c r="G31"/>
  <c r="F31"/>
  <c r="E31"/>
  <c r="D31"/>
  <c r="B31"/>
  <c r="Y30"/>
  <c r="X30"/>
  <c r="W30"/>
  <c r="U30"/>
  <c r="T30"/>
  <c r="S30"/>
  <c r="R30"/>
  <c r="Q30"/>
  <c r="P30"/>
  <c r="O30"/>
  <c r="N30"/>
  <c r="M30"/>
  <c r="L30"/>
  <c r="J30"/>
  <c r="I30"/>
  <c r="H30"/>
  <c r="G30"/>
  <c r="F30"/>
  <c r="E30"/>
  <c r="D30"/>
  <c r="B30"/>
  <c r="Y29"/>
  <c r="X29"/>
  <c r="W29"/>
  <c r="U29"/>
  <c r="T29"/>
  <c r="S29"/>
  <c r="R29"/>
  <c r="Q29"/>
  <c r="P29"/>
  <c r="O29"/>
  <c r="N29"/>
  <c r="M29"/>
  <c r="L29"/>
  <c r="J29"/>
  <c r="I29"/>
  <c r="H29"/>
  <c r="G29"/>
  <c r="F29"/>
  <c r="E29"/>
  <c r="D29"/>
  <c r="B29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V18"/>
  <c r="V42" s="1"/>
  <c r="K18"/>
  <c r="K42" s="1"/>
  <c r="C18"/>
  <c r="C42" s="1"/>
  <c r="V17"/>
  <c r="V41" s="1"/>
  <c r="K17"/>
  <c r="K41" s="1"/>
  <c r="C17"/>
  <c r="C41" s="1"/>
  <c r="V16"/>
  <c r="V40" s="1"/>
  <c r="K16"/>
  <c r="K40" s="1"/>
  <c r="C16"/>
  <c r="C40" s="1"/>
  <c r="V15"/>
  <c r="V39" s="1"/>
  <c r="K15"/>
  <c r="K39" s="1"/>
  <c r="C15"/>
  <c r="C39" s="1"/>
  <c r="V14"/>
  <c r="V38" s="1"/>
  <c r="K14"/>
  <c r="K38" s="1"/>
  <c r="C14"/>
  <c r="C38" s="1"/>
  <c r="V13"/>
  <c r="V37" s="1"/>
  <c r="K13"/>
  <c r="K37" s="1"/>
  <c r="C13"/>
  <c r="C37" s="1"/>
  <c r="V12"/>
  <c r="V36" s="1"/>
  <c r="K12"/>
  <c r="K36" s="1"/>
  <c r="C12"/>
  <c r="C36" s="1"/>
  <c r="V11"/>
  <c r="V35" s="1"/>
  <c r="K11"/>
  <c r="K35" s="1"/>
  <c r="C11"/>
  <c r="C35" s="1"/>
  <c r="V10"/>
  <c r="V34" s="1"/>
  <c r="K10"/>
  <c r="K34" s="1"/>
  <c r="C10"/>
  <c r="C34" s="1"/>
  <c r="V9"/>
  <c r="V33" s="1"/>
  <c r="K9"/>
  <c r="K33" s="1"/>
  <c r="C9"/>
  <c r="C33" s="1"/>
  <c r="V8"/>
  <c r="V32" s="1"/>
  <c r="K8"/>
  <c r="K32" s="1"/>
  <c r="C8"/>
  <c r="C32" s="1"/>
  <c r="V7"/>
  <c r="V31" s="1"/>
  <c r="K7"/>
  <c r="K31" s="1"/>
  <c r="C7"/>
  <c r="C31" s="1"/>
  <c r="V6"/>
  <c r="V30" s="1"/>
  <c r="K6"/>
  <c r="K30" s="1"/>
  <c r="C6"/>
  <c r="C30" s="1"/>
  <c r="V5"/>
  <c r="V29" s="1"/>
  <c r="K5"/>
  <c r="K29" s="1"/>
  <c r="C5"/>
  <c r="C29" s="1"/>
  <c r="X70" i="38"/>
  <c r="X69"/>
  <c r="T69"/>
  <c r="I69"/>
  <c r="X68"/>
  <c r="T68"/>
  <c r="I68"/>
  <c r="M42"/>
  <c r="E41"/>
  <c r="P39"/>
  <c r="P38"/>
  <c r="J37"/>
  <c r="T34"/>
  <c r="P34"/>
  <c r="H34"/>
  <c r="B34"/>
  <c r="I33"/>
  <c r="T30"/>
  <c r="Q30"/>
  <c r="P30"/>
  <c r="L30"/>
  <c r="H30"/>
  <c r="D30"/>
  <c r="B30"/>
  <c r="I29"/>
  <c r="I22"/>
  <c r="E23" i="35"/>
  <c r="J22"/>
  <c r="I23"/>
  <c r="F22"/>
  <c r="E22"/>
  <c r="K21"/>
  <c r="I21"/>
  <c r="G21"/>
  <c r="F21"/>
  <c r="C21"/>
  <c r="B5"/>
  <c r="L23" i="37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3" i="36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C27" s="1"/>
  <c r="B21"/>
  <c r="L42" i="19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42" i="20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3" i="19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J21" i="35"/>
  <c r="B21"/>
  <c r="Y18" i="34"/>
  <c r="X18"/>
  <c r="W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J42" s="1"/>
  <c r="Y17"/>
  <c r="X17"/>
  <c r="W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41" s="1"/>
  <c r="Y16"/>
  <c r="X16"/>
  <c r="W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R39" s="1"/>
  <c r="Y14"/>
  <c r="X14"/>
  <c r="W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B38" s="1"/>
  <c r="Y13"/>
  <c r="X13"/>
  <c r="W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37" s="1"/>
  <c r="Y12"/>
  <c r="X12"/>
  <c r="W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36" s="1"/>
  <c r="Y11"/>
  <c r="X11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R35" s="1"/>
  <c r="Y10"/>
  <c r="X10"/>
  <c r="W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J34" s="1"/>
  <c r="Y9"/>
  <c r="X9"/>
  <c r="W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33" s="1"/>
  <c r="Y8"/>
  <c r="X8"/>
  <c r="W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R31" s="1"/>
  <c r="Y6"/>
  <c r="X6"/>
  <c r="W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J30" s="1"/>
  <c r="Y5"/>
  <c r="X5"/>
  <c r="W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29" s="1"/>
  <c r="B35"/>
  <c r="J32"/>
  <c r="Y18" i="33"/>
  <c r="X18"/>
  <c r="W18"/>
  <c r="U18"/>
  <c r="T18"/>
  <c r="S18"/>
  <c r="R18"/>
  <c r="Q18"/>
  <c r="P18"/>
  <c r="O18"/>
  <c r="N18"/>
  <c r="M18"/>
  <c r="L18"/>
  <c r="J18"/>
  <c r="I18"/>
  <c r="H18"/>
  <c r="G18"/>
  <c r="F18"/>
  <c r="E18"/>
  <c r="D18"/>
  <c r="B18"/>
  <c r="Y42" s="1"/>
  <c r="Y17"/>
  <c r="X17"/>
  <c r="W17"/>
  <c r="U17"/>
  <c r="T17"/>
  <c r="S17"/>
  <c r="R17"/>
  <c r="Q17"/>
  <c r="P17"/>
  <c r="O17"/>
  <c r="N17"/>
  <c r="M17"/>
  <c r="L17"/>
  <c r="J17"/>
  <c r="I17"/>
  <c r="H17"/>
  <c r="G17"/>
  <c r="F17"/>
  <c r="E17"/>
  <c r="D17"/>
  <c r="B17"/>
  <c r="L41" s="1"/>
  <c r="Y16"/>
  <c r="X16"/>
  <c r="W16"/>
  <c r="U16"/>
  <c r="T16"/>
  <c r="S16"/>
  <c r="R16"/>
  <c r="Q16"/>
  <c r="P16"/>
  <c r="O16"/>
  <c r="N16"/>
  <c r="M16"/>
  <c r="L16"/>
  <c r="J16"/>
  <c r="I16"/>
  <c r="H16"/>
  <c r="G16"/>
  <c r="F16"/>
  <c r="E16"/>
  <c r="D16"/>
  <c r="B16"/>
  <c r="Y15"/>
  <c r="X15"/>
  <c r="W15"/>
  <c r="U15"/>
  <c r="T15"/>
  <c r="S15"/>
  <c r="R15"/>
  <c r="Q15"/>
  <c r="P15"/>
  <c r="O15"/>
  <c r="N15"/>
  <c r="M15"/>
  <c r="L15"/>
  <c r="J15"/>
  <c r="I15"/>
  <c r="H15"/>
  <c r="G15"/>
  <c r="F15"/>
  <c r="E15"/>
  <c r="D15"/>
  <c r="B15"/>
  <c r="Y14"/>
  <c r="X14"/>
  <c r="W14"/>
  <c r="U14"/>
  <c r="T14"/>
  <c r="S14"/>
  <c r="R14"/>
  <c r="Q14"/>
  <c r="P14"/>
  <c r="O14"/>
  <c r="N14"/>
  <c r="M14"/>
  <c r="L14"/>
  <c r="J14"/>
  <c r="I14"/>
  <c r="H14"/>
  <c r="G14"/>
  <c r="F14"/>
  <c r="E14"/>
  <c r="D14"/>
  <c r="B14"/>
  <c r="T38" s="1"/>
  <c r="Y13"/>
  <c r="X13"/>
  <c r="W13"/>
  <c r="U13"/>
  <c r="T13"/>
  <c r="S13"/>
  <c r="R13"/>
  <c r="Q13"/>
  <c r="P13"/>
  <c r="O13"/>
  <c r="N13"/>
  <c r="M13"/>
  <c r="L13"/>
  <c r="J13"/>
  <c r="I13"/>
  <c r="H13"/>
  <c r="G13"/>
  <c r="F13"/>
  <c r="E13"/>
  <c r="D13"/>
  <c r="B13"/>
  <c r="Y12"/>
  <c r="X12"/>
  <c r="W12"/>
  <c r="U12"/>
  <c r="T12"/>
  <c r="S12"/>
  <c r="R12"/>
  <c r="Q12"/>
  <c r="P12"/>
  <c r="O12"/>
  <c r="N12"/>
  <c r="M12"/>
  <c r="L12"/>
  <c r="J12"/>
  <c r="I12"/>
  <c r="H12"/>
  <c r="G12"/>
  <c r="F12"/>
  <c r="E12"/>
  <c r="D12"/>
  <c r="B12"/>
  <c r="H36" s="1"/>
  <c r="Y11"/>
  <c r="X11"/>
  <c r="W11"/>
  <c r="U11"/>
  <c r="T11"/>
  <c r="S11"/>
  <c r="R11"/>
  <c r="Q11"/>
  <c r="P11"/>
  <c r="O11"/>
  <c r="N11"/>
  <c r="M11"/>
  <c r="L11"/>
  <c r="J11"/>
  <c r="I11"/>
  <c r="H11"/>
  <c r="G11"/>
  <c r="F11"/>
  <c r="E11"/>
  <c r="D11"/>
  <c r="B11"/>
  <c r="X35" s="1"/>
  <c r="Y10"/>
  <c r="X10"/>
  <c r="W10"/>
  <c r="U10"/>
  <c r="T10"/>
  <c r="S10"/>
  <c r="R10"/>
  <c r="Q10"/>
  <c r="P10"/>
  <c r="O10"/>
  <c r="N10"/>
  <c r="M10"/>
  <c r="L10"/>
  <c r="J10"/>
  <c r="I10"/>
  <c r="H10"/>
  <c r="G10"/>
  <c r="F10"/>
  <c r="E10"/>
  <c r="D10"/>
  <c r="B10"/>
  <c r="Y9"/>
  <c r="X9"/>
  <c r="W9"/>
  <c r="U9"/>
  <c r="T9"/>
  <c r="S9"/>
  <c r="R9"/>
  <c r="Q9"/>
  <c r="P9"/>
  <c r="O9"/>
  <c r="N9"/>
  <c r="M9"/>
  <c r="L9"/>
  <c r="J9"/>
  <c r="I9"/>
  <c r="H9"/>
  <c r="G9"/>
  <c r="F9"/>
  <c r="E9"/>
  <c r="D9"/>
  <c r="B9"/>
  <c r="I33" s="1"/>
  <c r="Y8"/>
  <c r="X8"/>
  <c r="W8"/>
  <c r="U8"/>
  <c r="T8"/>
  <c r="S8"/>
  <c r="R8"/>
  <c r="Q8"/>
  <c r="P8"/>
  <c r="O8"/>
  <c r="N8"/>
  <c r="M8"/>
  <c r="L8"/>
  <c r="J8"/>
  <c r="I8"/>
  <c r="H8"/>
  <c r="G8"/>
  <c r="F8"/>
  <c r="E8"/>
  <c r="D8"/>
  <c r="B8"/>
  <c r="Q32" s="1"/>
  <c r="Y7"/>
  <c r="X7"/>
  <c r="W7"/>
  <c r="U7"/>
  <c r="T7"/>
  <c r="S7"/>
  <c r="R7"/>
  <c r="Q7"/>
  <c r="P7"/>
  <c r="O7"/>
  <c r="N7"/>
  <c r="M7"/>
  <c r="L7"/>
  <c r="J7"/>
  <c r="I7"/>
  <c r="H7"/>
  <c r="G7"/>
  <c r="F7"/>
  <c r="E7"/>
  <c r="D7"/>
  <c r="B7"/>
  <c r="X31" s="1"/>
  <c r="Y6"/>
  <c r="X6"/>
  <c r="W6"/>
  <c r="U6"/>
  <c r="T6"/>
  <c r="S6"/>
  <c r="R6"/>
  <c r="Q6"/>
  <c r="P6"/>
  <c r="O6"/>
  <c r="N6"/>
  <c r="M6"/>
  <c r="L6"/>
  <c r="J6"/>
  <c r="I6"/>
  <c r="H6"/>
  <c r="G6"/>
  <c r="F6"/>
  <c r="E6"/>
  <c r="D6"/>
  <c r="B6"/>
  <c r="Y5"/>
  <c r="Y29" s="1"/>
  <c r="X5"/>
  <c r="W5"/>
  <c r="W29" s="1"/>
  <c r="U5"/>
  <c r="T5"/>
  <c r="S5"/>
  <c r="S29" s="1"/>
  <c r="R5"/>
  <c r="R29" s="1"/>
  <c r="Q5"/>
  <c r="Q29" s="1"/>
  <c r="P5"/>
  <c r="O5"/>
  <c r="O29" s="1"/>
  <c r="N5"/>
  <c r="N29" s="1"/>
  <c r="M5"/>
  <c r="L5"/>
  <c r="J5"/>
  <c r="J29" s="1"/>
  <c r="I5"/>
  <c r="H5"/>
  <c r="G5"/>
  <c r="G29" s="1"/>
  <c r="F5"/>
  <c r="F29" s="1"/>
  <c r="E5"/>
  <c r="D5"/>
  <c r="D29" s="1"/>
  <c r="X29"/>
  <c r="U29"/>
  <c r="T29"/>
  <c r="P29"/>
  <c r="M29"/>
  <c r="L29"/>
  <c r="I29"/>
  <c r="H29"/>
  <c r="E29"/>
  <c r="B29"/>
  <c r="W34" l="1"/>
  <c r="M30" i="38"/>
  <c r="U30"/>
  <c r="X22"/>
  <c r="D34"/>
  <c r="M34"/>
  <c r="Q34"/>
  <c r="U34"/>
  <c r="X35"/>
  <c r="F41"/>
  <c r="D68"/>
  <c r="Q70"/>
  <c r="V29" i="43"/>
  <c r="F35"/>
  <c r="N40"/>
  <c r="D29" i="47"/>
  <c r="H29"/>
  <c r="L29"/>
  <c r="P29"/>
  <c r="T29"/>
  <c r="X29"/>
  <c r="D30"/>
  <c r="H30"/>
  <c r="L30"/>
  <c r="P30"/>
  <c r="T30"/>
  <c r="X30"/>
  <c r="D31"/>
  <c r="H31"/>
  <c r="L31"/>
  <c r="P31"/>
  <c r="T31"/>
  <c r="X31"/>
  <c r="D32"/>
  <c r="H32"/>
  <c r="L32"/>
  <c r="P32"/>
  <c r="T32"/>
  <c r="X32"/>
  <c r="D33"/>
  <c r="H33"/>
  <c r="L33"/>
  <c r="P33"/>
  <c r="T33"/>
  <c r="X33"/>
  <c r="H35"/>
  <c r="H38"/>
  <c r="H70"/>
  <c r="P71"/>
  <c r="B22" i="35"/>
  <c r="E30" i="38"/>
  <c r="I30"/>
  <c r="N30"/>
  <c r="R30"/>
  <c r="E34"/>
  <c r="I34"/>
  <c r="N34"/>
  <c r="R34"/>
  <c r="E38"/>
  <c r="I38"/>
  <c r="N38"/>
  <c r="R38"/>
  <c r="E21"/>
  <c r="I21"/>
  <c r="N42"/>
  <c r="R21"/>
  <c r="Y23"/>
  <c r="L70"/>
  <c r="P68"/>
  <c r="T70"/>
  <c r="R29" i="40"/>
  <c r="J30"/>
  <c r="N30"/>
  <c r="F31"/>
  <c r="R31"/>
  <c r="V31"/>
  <c r="B22"/>
  <c r="F22"/>
  <c r="J22"/>
  <c r="N32"/>
  <c r="R22"/>
  <c r="V22"/>
  <c r="F33"/>
  <c r="V33"/>
  <c r="J34"/>
  <c r="N34"/>
  <c r="F35"/>
  <c r="R35"/>
  <c r="V35"/>
  <c r="N36"/>
  <c r="F37"/>
  <c r="V37"/>
  <c r="J38"/>
  <c r="N38"/>
  <c r="F39"/>
  <c r="R39"/>
  <c r="V39"/>
  <c r="N40"/>
  <c r="F41"/>
  <c r="V41"/>
  <c r="B23"/>
  <c r="F21"/>
  <c r="J42"/>
  <c r="N21"/>
  <c r="R23"/>
  <c r="V21"/>
  <c r="G40" i="47"/>
  <c r="E70"/>
  <c r="M70"/>
  <c r="G71"/>
  <c r="E21" i="35"/>
  <c r="C23"/>
  <c r="G23"/>
  <c r="K23"/>
  <c r="F23"/>
  <c r="D22"/>
  <c r="H22"/>
  <c r="L22"/>
  <c r="I22"/>
  <c r="B23"/>
  <c r="J23"/>
  <c r="R29" i="34"/>
  <c r="R37"/>
  <c r="J40"/>
  <c r="B70" i="47"/>
  <c r="W70"/>
  <c r="B40"/>
  <c r="K40"/>
  <c r="T40"/>
  <c r="J39"/>
  <c r="C40"/>
  <c r="L40"/>
  <c r="U40"/>
  <c r="Q39"/>
  <c r="E39"/>
  <c r="M39"/>
  <c r="U39"/>
  <c r="E40"/>
  <c r="I40"/>
  <c r="M40"/>
  <c r="R40"/>
  <c r="W40"/>
  <c r="D40"/>
  <c r="P40"/>
  <c r="I39"/>
  <c r="F39"/>
  <c r="N39"/>
  <c r="X39"/>
  <c r="F40"/>
  <c r="J40"/>
  <c r="N40"/>
  <c r="S40"/>
  <c r="N34"/>
  <c r="G35"/>
  <c r="Q35"/>
  <c r="Y35"/>
  <c r="J36"/>
  <c r="S36"/>
  <c r="E37"/>
  <c r="M37"/>
  <c r="Q37"/>
  <c r="B38"/>
  <c r="K38"/>
  <c r="S38"/>
  <c r="M35"/>
  <c r="M36"/>
  <c r="W39"/>
  <c r="E34"/>
  <c r="M34"/>
  <c r="U34"/>
  <c r="F35"/>
  <c r="J35"/>
  <c r="P35"/>
  <c r="T35"/>
  <c r="X35"/>
  <c r="E36"/>
  <c r="I36"/>
  <c r="N36"/>
  <c r="R36"/>
  <c r="V36"/>
  <c r="C37"/>
  <c r="H37"/>
  <c r="L37"/>
  <c r="P37"/>
  <c r="T37"/>
  <c r="Y37"/>
  <c r="F38"/>
  <c r="J38"/>
  <c r="N38"/>
  <c r="R38"/>
  <c r="W38"/>
  <c r="C39"/>
  <c r="H39"/>
  <c r="L39"/>
  <c r="P39"/>
  <c r="T39"/>
  <c r="D34"/>
  <c r="H34"/>
  <c r="L34"/>
  <c r="P34"/>
  <c r="T34"/>
  <c r="X34"/>
  <c r="D35"/>
  <c r="D36"/>
  <c r="D37"/>
  <c r="D38"/>
  <c r="G34"/>
  <c r="B35"/>
  <c r="K35"/>
  <c r="U35"/>
  <c r="F36"/>
  <c r="O36"/>
  <c r="X36"/>
  <c r="I37"/>
  <c r="U37"/>
  <c r="G38"/>
  <c r="O38"/>
  <c r="X38"/>
  <c r="C34"/>
  <c r="J34"/>
  <c r="S34"/>
  <c r="E35"/>
  <c r="I35"/>
  <c r="N35"/>
  <c r="S35"/>
  <c r="C36"/>
  <c r="H36"/>
  <c r="L36"/>
  <c r="Q36"/>
  <c r="B37"/>
  <c r="G37"/>
  <c r="K37"/>
  <c r="O37"/>
  <c r="S37"/>
  <c r="E38"/>
  <c r="I38"/>
  <c r="M38"/>
  <c r="Q38"/>
  <c r="B39"/>
  <c r="G39"/>
  <c r="K39"/>
  <c r="O39"/>
  <c r="S39"/>
  <c r="O34"/>
  <c r="O35"/>
  <c r="W36"/>
  <c r="W37"/>
  <c r="D39"/>
  <c r="W41"/>
  <c r="V18"/>
  <c r="V42" s="1"/>
  <c r="V14"/>
  <c r="V38" s="1"/>
  <c r="V15"/>
  <c r="V39" s="1"/>
  <c r="V16"/>
  <c r="V40" s="1"/>
  <c r="V17"/>
  <c r="V41" s="1"/>
  <c r="F34"/>
  <c r="K34"/>
  <c r="Q34"/>
  <c r="F29" i="43"/>
  <c r="F31"/>
  <c r="F33"/>
  <c r="R33"/>
  <c r="V33"/>
  <c r="J36"/>
  <c r="N36"/>
  <c r="F37"/>
  <c r="F39"/>
  <c r="F41"/>
  <c r="R41"/>
  <c r="V41"/>
  <c r="N30"/>
  <c r="V31"/>
  <c r="N34"/>
  <c r="V35"/>
  <c r="J38"/>
  <c r="R39"/>
  <c r="N42"/>
  <c r="J30"/>
  <c r="R31"/>
  <c r="J34"/>
  <c r="R35"/>
  <c r="N38"/>
  <c r="V39"/>
  <c r="J42"/>
  <c r="N29"/>
  <c r="F30"/>
  <c r="R30"/>
  <c r="V30"/>
  <c r="J31"/>
  <c r="N31"/>
  <c r="F32"/>
  <c r="R32"/>
  <c r="V32"/>
  <c r="J33"/>
  <c r="N33"/>
  <c r="F34"/>
  <c r="R34"/>
  <c r="V34"/>
  <c r="J35"/>
  <c r="N35"/>
  <c r="F36"/>
  <c r="R36"/>
  <c r="V36"/>
  <c r="J37"/>
  <c r="N37"/>
  <c r="F38"/>
  <c r="R38"/>
  <c r="V38"/>
  <c r="J39"/>
  <c r="N39"/>
  <c r="F40"/>
  <c r="R40"/>
  <c r="V40"/>
  <c r="J41"/>
  <c r="N41"/>
  <c r="F42"/>
  <c r="R42"/>
  <c r="V42"/>
  <c r="J29"/>
  <c r="F29" i="34"/>
  <c r="J29"/>
  <c r="N29"/>
  <c r="N30"/>
  <c r="J31"/>
  <c r="N31"/>
  <c r="F32"/>
  <c r="N32"/>
  <c r="R32"/>
  <c r="F33"/>
  <c r="N33"/>
  <c r="N34"/>
  <c r="R34"/>
  <c r="F35"/>
  <c r="J35"/>
  <c r="N35"/>
  <c r="F36"/>
  <c r="R36"/>
  <c r="F37"/>
  <c r="J37"/>
  <c r="N37"/>
  <c r="F38"/>
  <c r="N38"/>
  <c r="J39"/>
  <c r="N39"/>
  <c r="F40"/>
  <c r="N40"/>
  <c r="F41"/>
  <c r="J41"/>
  <c r="N41"/>
  <c r="F42"/>
  <c r="B31"/>
  <c r="R33"/>
  <c r="J36"/>
  <c r="B39"/>
  <c r="R41"/>
  <c r="F30"/>
  <c r="R30"/>
  <c r="F31"/>
  <c r="J33"/>
  <c r="F34"/>
  <c r="N36"/>
  <c r="R38"/>
  <c r="F39"/>
  <c r="R40"/>
  <c r="N42"/>
  <c r="R42"/>
  <c r="J38"/>
  <c r="L39" i="33"/>
  <c r="E30"/>
  <c r="O31"/>
  <c r="Q42"/>
  <c r="P40"/>
  <c r="P37"/>
  <c r="L68" i="38"/>
  <c r="C69" i="39"/>
  <c r="H68" i="38"/>
  <c r="H70"/>
  <c r="U69"/>
  <c r="C70" i="39"/>
  <c r="K70"/>
  <c r="P70" i="38"/>
  <c r="K68" i="39"/>
  <c r="K69"/>
  <c r="E70" i="38"/>
  <c r="B68"/>
  <c r="D70"/>
  <c r="N29"/>
  <c r="N33"/>
  <c r="L34"/>
  <c r="L38"/>
  <c r="L42"/>
  <c r="O23"/>
  <c r="L21"/>
  <c r="H31"/>
  <c r="H23"/>
  <c r="G29"/>
  <c r="G37"/>
  <c r="G41"/>
  <c r="G32"/>
  <c r="B21"/>
  <c r="R29"/>
  <c r="E32"/>
  <c r="R33"/>
  <c r="E37"/>
  <c r="J41"/>
  <c r="D38"/>
  <c r="M38"/>
  <c r="Q38"/>
  <c r="U38"/>
  <c r="X40"/>
  <c r="Q42"/>
  <c r="G33"/>
  <c r="B22"/>
  <c r="E29"/>
  <c r="E33"/>
  <c r="R41"/>
  <c r="G36"/>
  <c r="P36"/>
  <c r="T36"/>
  <c r="G40"/>
  <c r="L40"/>
  <c r="P40"/>
  <c r="X41"/>
  <c r="J36"/>
  <c r="D29"/>
  <c r="H29"/>
  <c r="M29"/>
  <c r="Q29"/>
  <c r="U29"/>
  <c r="Y30"/>
  <c r="D33"/>
  <c r="H33"/>
  <c r="M33"/>
  <c r="Q33"/>
  <c r="U33"/>
  <c r="J35"/>
  <c r="D37"/>
  <c r="M37"/>
  <c r="Q37"/>
  <c r="U37"/>
  <c r="Y38"/>
  <c r="M41"/>
  <c r="Q41"/>
  <c r="T22"/>
  <c r="S23"/>
  <c r="P22"/>
  <c r="P21"/>
  <c r="F31"/>
  <c r="J31"/>
  <c r="J39"/>
  <c r="N69"/>
  <c r="R23"/>
  <c r="D39"/>
  <c r="F32"/>
  <c r="F40"/>
  <c r="D21"/>
  <c r="Q69"/>
  <c r="I70"/>
  <c r="U70"/>
  <c r="H22"/>
  <c r="Q23"/>
  <c r="B31"/>
  <c r="I36"/>
  <c r="F39"/>
  <c r="R69"/>
  <c r="I23"/>
  <c r="P31"/>
  <c r="J40"/>
  <c r="M21"/>
  <c r="U21"/>
  <c r="M69"/>
  <c r="E68"/>
  <c r="Y70"/>
  <c r="F22"/>
  <c r="D23"/>
  <c r="N23"/>
  <c r="X23"/>
  <c r="J32"/>
  <c r="U35"/>
  <c r="E40"/>
  <c r="Y42"/>
  <c r="N37"/>
  <c r="R37"/>
  <c r="X38"/>
  <c r="N41"/>
  <c r="X42"/>
  <c r="O31"/>
  <c r="W31"/>
  <c r="F35"/>
  <c r="O35"/>
  <c r="W35"/>
  <c r="S39"/>
  <c r="J69"/>
  <c r="R70"/>
  <c r="H21"/>
  <c r="Q21"/>
  <c r="Y21"/>
  <c r="L22"/>
  <c r="L31"/>
  <c r="X32"/>
  <c r="L39"/>
  <c r="X39"/>
  <c r="R31"/>
  <c r="T32"/>
  <c r="S36"/>
  <c r="W36"/>
  <c r="S40"/>
  <c r="W40"/>
  <c r="J22"/>
  <c r="F23"/>
  <c r="T23"/>
  <c r="X31"/>
  <c r="I32"/>
  <c r="S32"/>
  <c r="B35"/>
  <c r="P35"/>
  <c r="E36"/>
  <c r="U39"/>
  <c r="E42"/>
  <c r="R42"/>
  <c r="X29"/>
  <c r="F29"/>
  <c r="J29"/>
  <c r="O29"/>
  <c r="S29"/>
  <c r="W29"/>
  <c r="G30"/>
  <c r="M31"/>
  <c r="Q31"/>
  <c r="U31"/>
  <c r="N22"/>
  <c r="R22"/>
  <c r="X33"/>
  <c r="F33"/>
  <c r="J33"/>
  <c r="O33"/>
  <c r="S33"/>
  <c r="W33"/>
  <c r="G34"/>
  <c r="Q35"/>
  <c r="N36"/>
  <c r="R36"/>
  <c r="F37"/>
  <c r="O37"/>
  <c r="S37"/>
  <c r="W37"/>
  <c r="G38"/>
  <c r="M39"/>
  <c r="Y39"/>
  <c r="N40"/>
  <c r="O41"/>
  <c r="S41"/>
  <c r="W41"/>
  <c r="S31"/>
  <c r="S35"/>
  <c r="O39"/>
  <c r="W39"/>
  <c r="F69"/>
  <c r="B70"/>
  <c r="N70"/>
  <c r="Y31"/>
  <c r="D35"/>
  <c r="T35"/>
  <c r="N31"/>
  <c r="F36"/>
  <c r="O36"/>
  <c r="O40"/>
  <c r="E69"/>
  <c r="D22"/>
  <c r="E23"/>
  <c r="T31"/>
  <c r="R32"/>
  <c r="Q39"/>
  <c r="N68"/>
  <c r="Y68"/>
  <c r="F30"/>
  <c r="J30"/>
  <c r="O30"/>
  <c r="S30"/>
  <c r="W30"/>
  <c r="G31"/>
  <c r="M22"/>
  <c r="Q22"/>
  <c r="U22"/>
  <c r="Y32"/>
  <c r="F34"/>
  <c r="J34"/>
  <c r="O34"/>
  <c r="S34"/>
  <c r="W34"/>
  <c r="G35"/>
  <c r="O38"/>
  <c r="S38"/>
  <c r="W38"/>
  <c r="G39"/>
  <c r="Y40"/>
  <c r="W69"/>
  <c r="V29" i="40"/>
  <c r="N22"/>
  <c r="N42"/>
  <c r="E22"/>
  <c r="I22"/>
  <c r="M22"/>
  <c r="Q22"/>
  <c r="U22"/>
  <c r="E23"/>
  <c r="I23"/>
  <c r="M23"/>
  <c r="Q23"/>
  <c r="U23"/>
  <c r="J23"/>
  <c r="D22"/>
  <c r="H22"/>
  <c r="L22"/>
  <c r="P22"/>
  <c r="T22"/>
  <c r="X22"/>
  <c r="D23"/>
  <c r="H23"/>
  <c r="L23"/>
  <c r="P23"/>
  <c r="T23"/>
  <c r="X23"/>
  <c r="E21"/>
  <c r="I21"/>
  <c r="M21"/>
  <c r="Q21"/>
  <c r="U21"/>
  <c r="D21"/>
  <c r="H21"/>
  <c r="L21"/>
  <c r="P21"/>
  <c r="T21"/>
  <c r="X21"/>
  <c r="J29"/>
  <c r="N29"/>
  <c r="F30"/>
  <c r="R30"/>
  <c r="V30"/>
  <c r="J31"/>
  <c r="N31"/>
  <c r="F32"/>
  <c r="R32"/>
  <c r="V32"/>
  <c r="J33"/>
  <c r="N33"/>
  <c r="F34"/>
  <c r="R34"/>
  <c r="V34"/>
  <c r="J35"/>
  <c r="N35"/>
  <c r="F36"/>
  <c r="R36"/>
  <c r="V36"/>
  <c r="J37"/>
  <c r="N37"/>
  <c r="F38"/>
  <c r="R38"/>
  <c r="V38"/>
  <c r="J39"/>
  <c r="N39"/>
  <c r="F40"/>
  <c r="R40"/>
  <c r="V40"/>
  <c r="J41"/>
  <c r="N41"/>
  <c r="F42"/>
  <c r="R42"/>
  <c r="V42"/>
  <c r="D32" i="33"/>
  <c r="N30"/>
  <c r="H38"/>
  <c r="F31"/>
  <c r="P35"/>
  <c r="X40"/>
  <c r="N33"/>
  <c r="F34"/>
  <c r="U32"/>
  <c r="H40"/>
  <c r="F30"/>
  <c r="J30"/>
  <c r="R30"/>
  <c r="J31"/>
  <c r="J33"/>
  <c r="R33"/>
  <c r="O34"/>
  <c r="J34"/>
  <c r="J36"/>
  <c r="J37"/>
  <c r="F38"/>
  <c r="J38"/>
  <c r="F40"/>
  <c r="F42"/>
  <c r="X36"/>
  <c r="P39"/>
  <c r="H42"/>
  <c r="X38"/>
  <c r="P41"/>
  <c r="G30"/>
  <c r="D30"/>
  <c r="H30"/>
  <c r="B36"/>
  <c r="S36"/>
  <c r="W36"/>
  <c r="G36"/>
  <c r="O36"/>
  <c r="B37"/>
  <c r="S37"/>
  <c r="G37"/>
  <c r="W37"/>
  <c r="O37"/>
  <c r="W29" i="34"/>
  <c r="S29"/>
  <c r="O29"/>
  <c r="K29"/>
  <c r="G29"/>
  <c r="C29"/>
  <c r="T29"/>
  <c r="L29"/>
  <c r="D29"/>
  <c r="Y29"/>
  <c r="M29"/>
  <c r="E29"/>
  <c r="X29"/>
  <c r="P29"/>
  <c r="H29"/>
  <c r="Q29"/>
  <c r="U29"/>
  <c r="I29"/>
  <c r="W30"/>
  <c r="S30"/>
  <c r="O30"/>
  <c r="K30"/>
  <c r="G30"/>
  <c r="C30"/>
  <c r="T30"/>
  <c r="L30"/>
  <c r="D30"/>
  <c r="Q30"/>
  <c r="X30"/>
  <c r="P30"/>
  <c r="H30"/>
  <c r="U30"/>
  <c r="E30"/>
  <c r="Y30"/>
  <c r="M30"/>
  <c r="I30"/>
  <c r="W31"/>
  <c r="S31"/>
  <c r="O31"/>
  <c r="K31"/>
  <c r="G31"/>
  <c r="C31"/>
  <c r="T31"/>
  <c r="L31"/>
  <c r="D31"/>
  <c r="U31"/>
  <c r="I31"/>
  <c r="X31"/>
  <c r="P31"/>
  <c r="H31"/>
  <c r="Q31"/>
  <c r="E31"/>
  <c r="Y31"/>
  <c r="M31"/>
  <c r="W34"/>
  <c r="S34"/>
  <c r="O34"/>
  <c r="K34"/>
  <c r="G34"/>
  <c r="C34"/>
  <c r="T34"/>
  <c r="L34"/>
  <c r="D34"/>
  <c r="U34"/>
  <c r="I34"/>
  <c r="X34"/>
  <c r="P34"/>
  <c r="H34"/>
  <c r="M34"/>
  <c r="Y34"/>
  <c r="Q34"/>
  <c r="E34"/>
  <c r="W37"/>
  <c r="S37"/>
  <c r="O37"/>
  <c r="K37"/>
  <c r="G37"/>
  <c r="C37"/>
  <c r="X37"/>
  <c r="P37"/>
  <c r="H37"/>
  <c r="U37"/>
  <c r="I37"/>
  <c r="T37"/>
  <c r="L37"/>
  <c r="D37"/>
  <c r="Q37"/>
  <c r="E37"/>
  <c r="Y37"/>
  <c r="M37"/>
  <c r="W40"/>
  <c r="S40"/>
  <c r="O40"/>
  <c r="K40"/>
  <c r="G40"/>
  <c r="C40"/>
  <c r="X40"/>
  <c r="L40"/>
  <c r="D40"/>
  <c r="M40"/>
  <c r="T40"/>
  <c r="P40"/>
  <c r="H40"/>
  <c r="U40"/>
  <c r="I40"/>
  <c r="Y40"/>
  <c r="Q40"/>
  <c r="E40"/>
  <c r="W41"/>
  <c r="S41"/>
  <c r="O41"/>
  <c r="K41"/>
  <c r="G41"/>
  <c r="C41"/>
  <c r="T41"/>
  <c r="L41"/>
  <c r="D41"/>
  <c r="E41"/>
  <c r="X41"/>
  <c r="P41"/>
  <c r="H41"/>
  <c r="U41"/>
  <c r="M41"/>
  <c r="Y41"/>
  <c r="Q41"/>
  <c r="I41"/>
  <c r="W21" i="38"/>
  <c r="W42"/>
  <c r="W23"/>
  <c r="G70"/>
  <c r="G68"/>
  <c r="S70"/>
  <c r="S68"/>
  <c r="R31" i="33"/>
  <c r="J32"/>
  <c r="N32"/>
  <c r="F33"/>
  <c r="J35"/>
  <c r="N35"/>
  <c r="R35"/>
  <c r="F36"/>
  <c r="N36"/>
  <c r="R36"/>
  <c r="N37"/>
  <c r="J39"/>
  <c r="J40"/>
  <c r="J41"/>
  <c r="J42"/>
  <c r="R42"/>
  <c r="S22" i="38"/>
  <c r="G69"/>
  <c r="O69"/>
  <c r="O70"/>
  <c r="W68"/>
  <c r="B30" i="33"/>
  <c r="S30"/>
  <c r="L31"/>
  <c r="B34"/>
  <c r="S34"/>
  <c r="L35"/>
  <c r="D36"/>
  <c r="T36"/>
  <c r="L37"/>
  <c r="D38"/>
  <c r="D40"/>
  <c r="T40"/>
  <c r="D42"/>
  <c r="U42"/>
  <c r="M30"/>
  <c r="Q30"/>
  <c r="U30"/>
  <c r="Y30"/>
  <c r="E31"/>
  <c r="I31"/>
  <c r="M31"/>
  <c r="Q31"/>
  <c r="U31"/>
  <c r="Y31"/>
  <c r="E32"/>
  <c r="I32"/>
  <c r="M34"/>
  <c r="Q34"/>
  <c r="U34"/>
  <c r="Y34"/>
  <c r="E35"/>
  <c r="I35"/>
  <c r="M35"/>
  <c r="Q35"/>
  <c r="U35"/>
  <c r="Y35"/>
  <c r="E36"/>
  <c r="I36"/>
  <c r="M36"/>
  <c r="Q36"/>
  <c r="U36"/>
  <c r="Y36"/>
  <c r="E37"/>
  <c r="I37"/>
  <c r="M37"/>
  <c r="Q37"/>
  <c r="U37"/>
  <c r="Y37"/>
  <c r="E38"/>
  <c r="I38"/>
  <c r="M38"/>
  <c r="Q38"/>
  <c r="U38"/>
  <c r="Y38"/>
  <c r="E39"/>
  <c r="I39"/>
  <c r="M39"/>
  <c r="Q39"/>
  <c r="U39"/>
  <c r="Y39"/>
  <c r="E40"/>
  <c r="I40"/>
  <c r="M40"/>
  <c r="Q40"/>
  <c r="U40"/>
  <c r="Y40"/>
  <c r="E41"/>
  <c r="I41"/>
  <c r="M41"/>
  <c r="Q41"/>
  <c r="U41"/>
  <c r="Y41"/>
  <c r="E42"/>
  <c r="I42"/>
  <c r="S31"/>
  <c r="W31"/>
  <c r="W32"/>
  <c r="O32"/>
  <c r="B32"/>
  <c r="P32"/>
  <c r="G32"/>
  <c r="S32"/>
  <c r="T32"/>
  <c r="X32"/>
  <c r="L32"/>
  <c r="W33"/>
  <c r="S33"/>
  <c r="O33"/>
  <c r="B33"/>
  <c r="X33"/>
  <c r="P33"/>
  <c r="G33"/>
  <c r="Q33"/>
  <c r="D33"/>
  <c r="T33"/>
  <c r="L33"/>
  <c r="U33"/>
  <c r="H33"/>
  <c r="Y33"/>
  <c r="M33"/>
  <c r="B38"/>
  <c r="O38"/>
  <c r="G38"/>
  <c r="S38"/>
  <c r="W38"/>
  <c r="B39"/>
  <c r="S39"/>
  <c r="O39"/>
  <c r="G39"/>
  <c r="W39"/>
  <c r="B41"/>
  <c r="S41"/>
  <c r="G41"/>
  <c r="W41"/>
  <c r="O41"/>
  <c r="W32" i="34"/>
  <c r="S32"/>
  <c r="O32"/>
  <c r="K32"/>
  <c r="G32"/>
  <c r="C32"/>
  <c r="T32"/>
  <c r="L32"/>
  <c r="D32"/>
  <c r="U32"/>
  <c r="M32"/>
  <c r="X32"/>
  <c r="P32"/>
  <c r="H32"/>
  <c r="Y32"/>
  <c r="I32"/>
  <c r="Q32"/>
  <c r="E32"/>
  <c r="W33"/>
  <c r="S33"/>
  <c r="O33"/>
  <c r="K33"/>
  <c r="G33"/>
  <c r="C33"/>
  <c r="T33"/>
  <c r="L33"/>
  <c r="D33"/>
  <c r="U33"/>
  <c r="I33"/>
  <c r="X33"/>
  <c r="P33"/>
  <c r="H33"/>
  <c r="Y33"/>
  <c r="M33"/>
  <c r="Q33"/>
  <c r="E33"/>
  <c r="W35"/>
  <c r="S35"/>
  <c r="O35"/>
  <c r="K35"/>
  <c r="G35"/>
  <c r="C35"/>
  <c r="X35"/>
  <c r="P35"/>
  <c r="L35"/>
  <c r="D35"/>
  <c r="Q35"/>
  <c r="I35"/>
  <c r="T35"/>
  <c r="H35"/>
  <c r="U35"/>
  <c r="E35"/>
  <c r="Y35"/>
  <c r="M35"/>
  <c r="W39"/>
  <c r="S39"/>
  <c r="O39"/>
  <c r="K39"/>
  <c r="G39"/>
  <c r="C39"/>
  <c r="T39"/>
  <c r="L39"/>
  <c r="D39"/>
  <c r="Q39"/>
  <c r="I39"/>
  <c r="X39"/>
  <c r="P39"/>
  <c r="H39"/>
  <c r="U39"/>
  <c r="E39"/>
  <c r="Y39"/>
  <c r="M39"/>
  <c r="W42"/>
  <c r="S42"/>
  <c r="O42"/>
  <c r="K42"/>
  <c r="G42"/>
  <c r="C42"/>
  <c r="X42"/>
  <c r="T42"/>
  <c r="L42"/>
  <c r="D42"/>
  <c r="P42"/>
  <c r="H42"/>
  <c r="Y42"/>
  <c r="Q42"/>
  <c r="I42"/>
  <c r="U42"/>
  <c r="M42"/>
  <c r="E42"/>
  <c r="W22" i="38"/>
  <c r="W32"/>
  <c r="G23"/>
  <c r="G21"/>
  <c r="O42"/>
  <c r="O21"/>
  <c r="N31" i="33"/>
  <c r="F32"/>
  <c r="R32"/>
  <c r="R34"/>
  <c r="F35"/>
  <c r="N38"/>
  <c r="N39"/>
  <c r="R40"/>
  <c r="N41"/>
  <c r="N42"/>
  <c r="O22" i="38"/>
  <c r="S69"/>
  <c r="I30" i="33"/>
  <c r="B31"/>
  <c r="T31"/>
  <c r="M32"/>
  <c r="E33"/>
  <c r="G35"/>
  <c r="P36"/>
  <c r="H37"/>
  <c r="X37"/>
  <c r="P38"/>
  <c r="H39"/>
  <c r="X39"/>
  <c r="H41"/>
  <c r="X41"/>
  <c r="L30"/>
  <c r="P30"/>
  <c r="T30"/>
  <c r="X30"/>
  <c r="D31"/>
  <c r="H31"/>
  <c r="L34"/>
  <c r="P34"/>
  <c r="T34"/>
  <c r="X34"/>
  <c r="D35"/>
  <c r="H35"/>
  <c r="B30" i="34"/>
  <c r="B32"/>
  <c r="B34"/>
  <c r="B40"/>
  <c r="B42"/>
  <c r="G22" i="38"/>
  <c r="O32"/>
  <c r="G34" i="33"/>
  <c r="H34"/>
  <c r="E34"/>
  <c r="D34"/>
  <c r="I34"/>
  <c r="W35"/>
  <c r="S35"/>
  <c r="O35"/>
  <c r="B35"/>
  <c r="B40"/>
  <c r="O40"/>
  <c r="G40"/>
  <c r="S40"/>
  <c r="W40"/>
  <c r="S42"/>
  <c r="O42"/>
  <c r="B42"/>
  <c r="L42"/>
  <c r="W42"/>
  <c r="X42"/>
  <c r="T42"/>
  <c r="P42"/>
  <c r="G42"/>
  <c r="W36" i="34"/>
  <c r="S36"/>
  <c r="O36"/>
  <c r="K36"/>
  <c r="G36"/>
  <c r="C36"/>
  <c r="X36"/>
  <c r="P36"/>
  <c r="H36"/>
  <c r="U36"/>
  <c r="I36"/>
  <c r="T36"/>
  <c r="L36"/>
  <c r="D36"/>
  <c r="Q36"/>
  <c r="E36"/>
  <c r="Y36"/>
  <c r="M36"/>
  <c r="W38"/>
  <c r="S38"/>
  <c r="O38"/>
  <c r="K38"/>
  <c r="G38"/>
  <c r="C38"/>
  <c r="T38"/>
  <c r="L38"/>
  <c r="H38"/>
  <c r="U38"/>
  <c r="I38"/>
  <c r="X38"/>
  <c r="P38"/>
  <c r="D38"/>
  <c r="Q38"/>
  <c r="E38"/>
  <c r="Y38"/>
  <c r="M38"/>
  <c r="S42" i="38"/>
  <c r="S21"/>
  <c r="D21" i="35"/>
  <c r="D23"/>
  <c r="H23"/>
  <c r="H21"/>
  <c r="L21"/>
  <c r="L23"/>
  <c r="N34" i="33"/>
  <c r="F37"/>
  <c r="R37"/>
  <c r="R38"/>
  <c r="F39"/>
  <c r="R39"/>
  <c r="N40"/>
  <c r="F41"/>
  <c r="R41"/>
  <c r="O30"/>
  <c r="W30"/>
  <c r="G31"/>
  <c r="P31"/>
  <c r="H32"/>
  <c r="Y32"/>
  <c r="T35"/>
  <c r="L36"/>
  <c r="D37"/>
  <c r="T37"/>
  <c r="L38"/>
  <c r="D39"/>
  <c r="T39"/>
  <c r="L40"/>
  <c r="D41"/>
  <c r="T41"/>
  <c r="M42"/>
  <c r="G42" i="38"/>
  <c r="O68"/>
  <c r="H36"/>
  <c r="D36"/>
  <c r="T37"/>
  <c r="P37"/>
  <c r="L37"/>
  <c r="B37"/>
  <c r="H40"/>
  <c r="D40"/>
  <c r="T41"/>
  <c r="P41"/>
  <c r="L41"/>
  <c r="B41"/>
  <c r="X29" i="40"/>
  <c r="T29"/>
  <c r="P29"/>
  <c r="L29"/>
  <c r="H29"/>
  <c r="D29"/>
  <c r="Y29"/>
  <c r="U29"/>
  <c r="Q29"/>
  <c r="M29"/>
  <c r="I29"/>
  <c r="E29"/>
  <c r="W29"/>
  <c r="S29"/>
  <c r="O29"/>
  <c r="K29"/>
  <c r="G29"/>
  <c r="C29"/>
  <c r="X30"/>
  <c r="T30"/>
  <c r="P30"/>
  <c r="L30"/>
  <c r="H30"/>
  <c r="D30"/>
  <c r="Y30"/>
  <c r="U30"/>
  <c r="Q30"/>
  <c r="M30"/>
  <c r="I30"/>
  <c r="E30"/>
  <c r="W30"/>
  <c r="S30"/>
  <c r="O30"/>
  <c r="K30"/>
  <c r="G30"/>
  <c r="C30"/>
  <c r="X31"/>
  <c r="T31"/>
  <c r="P31"/>
  <c r="L31"/>
  <c r="H31"/>
  <c r="D31"/>
  <c r="Y31"/>
  <c r="U31"/>
  <c r="Q31"/>
  <c r="M31"/>
  <c r="I31"/>
  <c r="E31"/>
  <c r="W31"/>
  <c r="S31"/>
  <c r="O31"/>
  <c r="K31"/>
  <c r="G31"/>
  <c r="C31"/>
  <c r="X32"/>
  <c r="T32"/>
  <c r="P32"/>
  <c r="L32"/>
  <c r="H32"/>
  <c r="D32"/>
  <c r="Y32"/>
  <c r="U32"/>
  <c r="Q32"/>
  <c r="M32"/>
  <c r="I32"/>
  <c r="E32"/>
  <c r="W32"/>
  <c r="S32"/>
  <c r="O32"/>
  <c r="K32"/>
  <c r="G32"/>
  <c r="C32"/>
  <c r="X33"/>
  <c r="T33"/>
  <c r="P33"/>
  <c r="L33"/>
  <c r="H33"/>
  <c r="D33"/>
  <c r="Y33"/>
  <c r="U33"/>
  <c r="Q33"/>
  <c r="M33"/>
  <c r="I33"/>
  <c r="E33"/>
  <c r="W33"/>
  <c r="S33"/>
  <c r="O33"/>
  <c r="K33"/>
  <c r="G33"/>
  <c r="C33"/>
  <c r="X34"/>
  <c r="T34"/>
  <c r="P34"/>
  <c r="L34"/>
  <c r="H34"/>
  <c r="D34"/>
  <c r="Y34"/>
  <c r="U34"/>
  <c r="Q34"/>
  <c r="M34"/>
  <c r="I34"/>
  <c r="E34"/>
  <c r="W34"/>
  <c r="S34"/>
  <c r="O34"/>
  <c r="K34"/>
  <c r="G34"/>
  <c r="C34"/>
  <c r="X35"/>
  <c r="T35"/>
  <c r="P35"/>
  <c r="L35"/>
  <c r="H35"/>
  <c r="D35"/>
  <c r="Y35"/>
  <c r="U35"/>
  <c r="Q35"/>
  <c r="M35"/>
  <c r="I35"/>
  <c r="E35"/>
  <c r="W35"/>
  <c r="S35"/>
  <c r="O35"/>
  <c r="K35"/>
  <c r="G35"/>
  <c r="C35"/>
  <c r="X36"/>
  <c r="T36"/>
  <c r="P36"/>
  <c r="L36"/>
  <c r="H36"/>
  <c r="D36"/>
  <c r="Y36"/>
  <c r="U36"/>
  <c r="Q36"/>
  <c r="M36"/>
  <c r="I36"/>
  <c r="E36"/>
  <c r="W36"/>
  <c r="S36"/>
  <c r="O36"/>
  <c r="K36"/>
  <c r="G36"/>
  <c r="C36"/>
  <c r="X37"/>
  <c r="T37"/>
  <c r="P37"/>
  <c r="L37"/>
  <c r="H37"/>
  <c r="D37"/>
  <c r="Y37"/>
  <c r="U37"/>
  <c r="Q37"/>
  <c r="M37"/>
  <c r="I37"/>
  <c r="E37"/>
  <c r="W37"/>
  <c r="S37"/>
  <c r="O37"/>
  <c r="K37"/>
  <c r="G37"/>
  <c r="C37"/>
  <c r="X38"/>
  <c r="T38"/>
  <c r="P38"/>
  <c r="L38"/>
  <c r="H38"/>
  <c r="D38"/>
  <c r="Y38"/>
  <c r="U38"/>
  <c r="Q38"/>
  <c r="M38"/>
  <c r="I38"/>
  <c r="E38"/>
  <c r="W38"/>
  <c r="S38"/>
  <c r="O38"/>
  <c r="K38"/>
  <c r="G38"/>
  <c r="C38"/>
  <c r="X39"/>
  <c r="T39"/>
  <c r="P39"/>
  <c r="L39"/>
  <c r="H39"/>
  <c r="D39"/>
  <c r="Y39"/>
  <c r="U39"/>
  <c r="Q39"/>
  <c r="M39"/>
  <c r="I39"/>
  <c r="E39"/>
  <c r="W39"/>
  <c r="S39"/>
  <c r="O39"/>
  <c r="K39"/>
  <c r="G39"/>
  <c r="C39"/>
  <c r="X40"/>
  <c r="T40"/>
  <c r="P40"/>
  <c r="L40"/>
  <c r="H40"/>
  <c r="D40"/>
  <c r="Y40"/>
  <c r="U40"/>
  <c r="Q40"/>
  <c r="M40"/>
  <c r="I40"/>
  <c r="E40"/>
  <c r="W40"/>
  <c r="S40"/>
  <c r="O40"/>
  <c r="K40"/>
  <c r="G40"/>
  <c r="C40"/>
  <c r="X41"/>
  <c r="T41"/>
  <c r="P41"/>
  <c r="L41"/>
  <c r="H41"/>
  <c r="D41"/>
  <c r="Y41"/>
  <c r="U41"/>
  <c r="Q41"/>
  <c r="M41"/>
  <c r="I41"/>
  <c r="E41"/>
  <c r="W41"/>
  <c r="S41"/>
  <c r="O41"/>
  <c r="K41"/>
  <c r="G41"/>
  <c r="C41"/>
  <c r="X42"/>
  <c r="T42"/>
  <c r="P42"/>
  <c r="L42"/>
  <c r="H42"/>
  <c r="D42"/>
  <c r="Y42"/>
  <c r="U42"/>
  <c r="Q42"/>
  <c r="M42"/>
  <c r="I42"/>
  <c r="E42"/>
  <c r="W42"/>
  <c r="S42"/>
  <c r="O42"/>
  <c r="K42"/>
  <c r="G42"/>
  <c r="C42"/>
  <c r="X29" i="43"/>
  <c r="T29"/>
  <c r="P29"/>
  <c r="L29"/>
  <c r="H29"/>
  <c r="D29"/>
  <c r="Y29"/>
  <c r="U29"/>
  <c r="Q29"/>
  <c r="M29"/>
  <c r="I29"/>
  <c r="E29"/>
  <c r="W29"/>
  <c r="S29"/>
  <c r="O29"/>
  <c r="K29"/>
  <c r="G29"/>
  <c r="C29"/>
  <c r="X30"/>
  <c r="T30"/>
  <c r="P30"/>
  <c r="L30"/>
  <c r="H30"/>
  <c r="D30"/>
  <c r="Y30"/>
  <c r="U30"/>
  <c r="Q30"/>
  <c r="M30"/>
  <c r="I30"/>
  <c r="E30"/>
  <c r="W30"/>
  <c r="S30"/>
  <c r="O30"/>
  <c r="K30"/>
  <c r="G30"/>
  <c r="C30"/>
  <c r="X31"/>
  <c r="T31"/>
  <c r="P31"/>
  <c r="L31"/>
  <c r="H31"/>
  <c r="D31"/>
  <c r="Y31"/>
  <c r="U31"/>
  <c r="Q31"/>
  <c r="M31"/>
  <c r="I31"/>
  <c r="E31"/>
  <c r="W31"/>
  <c r="S31"/>
  <c r="O31"/>
  <c r="K31"/>
  <c r="G31"/>
  <c r="C31"/>
  <c r="X32"/>
  <c r="T32"/>
  <c r="P32"/>
  <c r="L32"/>
  <c r="H32"/>
  <c r="D32"/>
  <c r="Y32"/>
  <c r="U32"/>
  <c r="Q32"/>
  <c r="M32"/>
  <c r="I32"/>
  <c r="E32"/>
  <c r="W32"/>
  <c r="S32"/>
  <c r="O32"/>
  <c r="K32"/>
  <c r="G32"/>
  <c r="C32"/>
  <c r="X33"/>
  <c r="T33"/>
  <c r="P33"/>
  <c r="L33"/>
  <c r="H33"/>
  <c r="D33"/>
  <c r="Y33"/>
  <c r="U33"/>
  <c r="Q33"/>
  <c r="M33"/>
  <c r="I33"/>
  <c r="E33"/>
  <c r="W33"/>
  <c r="S33"/>
  <c r="O33"/>
  <c r="K33"/>
  <c r="G33"/>
  <c r="C33"/>
  <c r="X34"/>
  <c r="T34"/>
  <c r="P34"/>
  <c r="L34"/>
  <c r="H34"/>
  <c r="D34"/>
  <c r="Y34"/>
  <c r="U34"/>
  <c r="Q34"/>
  <c r="M34"/>
  <c r="I34"/>
  <c r="E34"/>
  <c r="W34"/>
  <c r="S34"/>
  <c r="O34"/>
  <c r="K34"/>
  <c r="G34"/>
  <c r="C34"/>
  <c r="X35"/>
  <c r="T35"/>
  <c r="P35"/>
  <c r="L35"/>
  <c r="H35"/>
  <c r="D35"/>
  <c r="Y35"/>
  <c r="U35"/>
  <c r="Q35"/>
  <c r="M35"/>
  <c r="I35"/>
  <c r="E35"/>
  <c r="W35"/>
  <c r="S35"/>
  <c r="O35"/>
  <c r="K35"/>
  <c r="G35"/>
  <c r="C35"/>
  <c r="X36"/>
  <c r="T36"/>
  <c r="P36"/>
  <c r="L36"/>
  <c r="H36"/>
  <c r="D36"/>
  <c r="Y36"/>
  <c r="U36"/>
  <c r="Q36"/>
  <c r="M36"/>
  <c r="I36"/>
  <c r="E36"/>
  <c r="W36"/>
  <c r="S36"/>
  <c r="O36"/>
  <c r="K36"/>
  <c r="G36"/>
  <c r="C36"/>
  <c r="X37"/>
  <c r="T37"/>
  <c r="P37"/>
  <c r="L37"/>
  <c r="H37"/>
  <c r="D37"/>
  <c r="Y37"/>
  <c r="U37"/>
  <c r="Q37"/>
  <c r="M37"/>
  <c r="I37"/>
  <c r="E37"/>
  <c r="W37"/>
  <c r="S37"/>
  <c r="O37"/>
  <c r="K37"/>
  <c r="G37"/>
  <c r="C37"/>
  <c r="X38"/>
  <c r="T38"/>
  <c r="P38"/>
  <c r="L38"/>
  <c r="H38"/>
  <c r="D38"/>
  <c r="Y38"/>
  <c r="U38"/>
  <c r="Q38"/>
  <c r="M38"/>
  <c r="I38"/>
  <c r="E38"/>
  <c r="W38"/>
  <c r="S38"/>
  <c r="O38"/>
  <c r="K38"/>
  <c r="G38"/>
  <c r="C38"/>
  <c r="X39"/>
  <c r="T39"/>
  <c r="P39"/>
  <c r="L39"/>
  <c r="H39"/>
  <c r="D39"/>
  <c r="Y39"/>
  <c r="U39"/>
  <c r="Q39"/>
  <c r="M39"/>
  <c r="I39"/>
  <c r="E39"/>
  <c r="W39"/>
  <c r="S39"/>
  <c r="O39"/>
  <c r="K39"/>
  <c r="G39"/>
  <c r="C39"/>
  <c r="X40"/>
  <c r="T40"/>
  <c r="P40"/>
  <c r="L40"/>
  <c r="H40"/>
  <c r="D40"/>
  <c r="Y40"/>
  <c r="U40"/>
  <c r="Q40"/>
  <c r="M40"/>
  <c r="I40"/>
  <c r="E40"/>
  <c r="W40"/>
  <c r="S40"/>
  <c r="O40"/>
  <c r="K40"/>
  <c r="G40"/>
  <c r="C40"/>
  <c r="X41"/>
  <c r="T41"/>
  <c r="P41"/>
  <c r="L41"/>
  <c r="H41"/>
  <c r="D41"/>
  <c r="Y41"/>
  <c r="U41"/>
  <c r="Q41"/>
  <c r="M41"/>
  <c r="I41"/>
  <c r="E41"/>
  <c r="W41"/>
  <c r="S41"/>
  <c r="O41"/>
  <c r="K41"/>
  <c r="G41"/>
  <c r="C41"/>
  <c r="X42"/>
  <c r="T42"/>
  <c r="P42"/>
  <c r="L42"/>
  <c r="H42"/>
  <c r="D42"/>
  <c r="Y42"/>
  <c r="U42"/>
  <c r="Q42"/>
  <c r="M42"/>
  <c r="I42"/>
  <c r="E42"/>
  <c r="W42"/>
  <c r="S42"/>
  <c r="O42"/>
  <c r="K42"/>
  <c r="G42"/>
  <c r="C42"/>
  <c r="N35" i="38"/>
  <c r="R35"/>
  <c r="F38"/>
  <c r="J38"/>
  <c r="N39"/>
  <c r="R39"/>
  <c r="F42"/>
  <c r="J42"/>
  <c r="B69"/>
  <c r="F70"/>
  <c r="J70"/>
  <c r="F21"/>
  <c r="B29"/>
  <c r="L29"/>
  <c r="P29"/>
  <c r="T29"/>
  <c r="Y29"/>
  <c r="I31"/>
  <c r="D32"/>
  <c r="H32"/>
  <c r="M32"/>
  <c r="Q32"/>
  <c r="U32"/>
  <c r="B33"/>
  <c r="L33"/>
  <c r="P33"/>
  <c r="T33"/>
  <c r="Y33"/>
  <c r="Y34"/>
  <c r="M35"/>
  <c r="Y35"/>
  <c r="Y36"/>
  <c r="H37"/>
  <c r="B38"/>
  <c r="H38"/>
  <c r="T38"/>
  <c r="B39"/>
  <c r="H39"/>
  <c r="B40"/>
  <c r="I40"/>
  <c r="T40"/>
  <c r="D41"/>
  <c r="I41"/>
  <c r="U41"/>
  <c r="D42"/>
  <c r="I42"/>
  <c r="P42"/>
  <c r="U42"/>
  <c r="R68"/>
  <c r="E35"/>
  <c r="I35"/>
  <c r="M36"/>
  <c r="Q36"/>
  <c r="U36"/>
  <c r="Y37"/>
  <c r="E39"/>
  <c r="I39"/>
  <c r="M40"/>
  <c r="Q40"/>
  <c r="U40"/>
  <c r="Y41"/>
  <c r="Y69"/>
  <c r="M68"/>
  <c r="Q68"/>
  <c r="U68"/>
  <c r="J21"/>
  <c r="E31"/>
  <c r="N21"/>
  <c r="B23"/>
  <c r="D31"/>
  <c r="B32"/>
  <c r="L32"/>
  <c r="P32"/>
  <c r="L35"/>
  <c r="L36"/>
  <c r="X36"/>
  <c r="X37"/>
  <c r="H41"/>
  <c r="B42"/>
  <c r="H42"/>
  <c r="T42"/>
  <c r="F68"/>
  <c r="J68"/>
  <c r="M70"/>
  <c r="B30" i="40"/>
  <c r="B32"/>
  <c r="B34"/>
  <c r="B36"/>
  <c r="B38"/>
  <c r="B40"/>
  <c r="B42"/>
  <c r="B30" i="43"/>
  <c r="B32"/>
  <c r="B34"/>
  <c r="B36"/>
  <c r="B38"/>
  <c r="B40"/>
  <c r="B42"/>
  <c r="Y34" i="47"/>
  <c r="C22" i="35"/>
  <c r="G22"/>
  <c r="K22"/>
  <c r="W34" i="47"/>
  <c r="C21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C69"/>
  <c r="E69"/>
  <c r="G69"/>
  <c r="I69"/>
  <c r="K69"/>
  <c r="M69"/>
  <c r="O69"/>
  <c r="Q69"/>
  <c r="S69"/>
  <c r="U69"/>
  <c r="W69"/>
  <c r="Y69"/>
  <c r="B21"/>
  <c r="D21"/>
  <c r="F21"/>
  <c r="H21"/>
  <c r="J21"/>
  <c r="L21"/>
  <c r="N21"/>
  <c r="P21"/>
  <c r="R21"/>
  <c r="T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X23"/>
  <c r="B69"/>
  <c r="D69"/>
  <c r="F69"/>
  <c r="H69"/>
  <c r="J69"/>
  <c r="L69"/>
  <c r="N69"/>
  <c r="P69"/>
  <c r="R69"/>
  <c r="T69"/>
  <c r="X69"/>
  <c r="K69" i="46"/>
  <c r="K70"/>
  <c r="C69"/>
  <c r="C70"/>
  <c r="V69"/>
  <c r="V70"/>
  <c r="C21"/>
  <c r="K21"/>
  <c r="C22"/>
  <c r="K22"/>
  <c r="C23"/>
  <c r="K23"/>
  <c r="C68"/>
  <c r="K68"/>
  <c r="V21"/>
  <c r="V22"/>
  <c r="V23"/>
  <c r="V68"/>
  <c r="C21" i="43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C21" i="39"/>
  <c r="K21"/>
  <c r="C22"/>
  <c r="K22"/>
  <c r="C23"/>
  <c r="K23"/>
  <c r="C68"/>
  <c r="V21"/>
  <c r="V22"/>
  <c r="V23"/>
  <c r="V68"/>
  <c r="C21" i="34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B21"/>
  <c r="D21"/>
  <c r="F21"/>
  <c r="H21"/>
  <c r="J21"/>
  <c r="L21"/>
  <c r="N21"/>
  <c r="P21"/>
  <c r="R21"/>
  <c r="T21"/>
  <c r="X21"/>
  <c r="B22"/>
  <c r="D22"/>
  <c r="F22"/>
  <c r="H22"/>
  <c r="J22"/>
  <c r="L22"/>
  <c r="N22"/>
  <c r="P22"/>
  <c r="R22"/>
  <c r="T22"/>
  <c r="X22"/>
  <c r="B23"/>
  <c r="D23"/>
  <c r="F23"/>
  <c r="H23"/>
  <c r="J23"/>
  <c r="L23"/>
  <c r="N23"/>
  <c r="P23"/>
  <c r="R23"/>
  <c r="T23"/>
  <c r="X23"/>
  <c r="E21" i="33"/>
  <c r="G21"/>
  <c r="I21"/>
  <c r="M21"/>
  <c r="O21"/>
  <c r="Q21"/>
  <c r="S21"/>
  <c r="U21"/>
  <c r="W21"/>
  <c r="Y21"/>
  <c r="E22"/>
  <c r="G22"/>
  <c r="I22"/>
  <c r="M22"/>
  <c r="O22"/>
  <c r="Q22"/>
  <c r="S22"/>
  <c r="U22"/>
  <c r="W22"/>
  <c r="Y22"/>
  <c r="E23"/>
  <c r="G23"/>
  <c r="I23"/>
  <c r="M23"/>
  <c r="O23"/>
  <c r="Q23"/>
  <c r="S23"/>
  <c r="U23"/>
  <c r="W23"/>
  <c r="Y23"/>
  <c r="B21"/>
  <c r="D21"/>
  <c r="F21"/>
  <c r="H21"/>
  <c r="J21"/>
  <c r="L21"/>
  <c r="N21"/>
  <c r="P21"/>
  <c r="R21"/>
  <c r="T21"/>
  <c r="X21"/>
  <c r="B22"/>
  <c r="D22"/>
  <c r="F22"/>
  <c r="H22"/>
  <c r="J22"/>
  <c r="L22"/>
  <c r="N22"/>
  <c r="P22"/>
  <c r="R22"/>
  <c r="T22"/>
  <c r="X22"/>
  <c r="B23"/>
  <c r="D23"/>
  <c r="F23"/>
  <c r="H23"/>
  <c r="J23"/>
  <c r="L23"/>
  <c r="N23"/>
  <c r="P23"/>
  <c r="R23"/>
  <c r="T23"/>
  <c r="X23"/>
  <c r="I71" i="31"/>
  <c r="H71"/>
  <c r="G71"/>
  <c r="E71"/>
  <c r="D71"/>
  <c r="C71"/>
  <c r="B71"/>
  <c r="I70"/>
  <c r="H70"/>
  <c r="G70"/>
  <c r="E70"/>
  <c r="D70"/>
  <c r="C70"/>
  <c r="B70"/>
  <c r="I69"/>
  <c r="H69"/>
  <c r="G69"/>
  <c r="E69"/>
  <c r="D69"/>
  <c r="C69"/>
  <c r="B69"/>
  <c r="F66"/>
  <c r="F65"/>
  <c r="F64"/>
  <c r="F63"/>
  <c r="F62"/>
  <c r="F61"/>
  <c r="F60"/>
  <c r="F59"/>
  <c r="F58"/>
  <c r="F57"/>
  <c r="F56"/>
  <c r="F55"/>
  <c r="F54"/>
  <c r="F53"/>
  <c r="I42"/>
  <c r="H42"/>
  <c r="G42"/>
  <c r="E42"/>
  <c r="D42"/>
  <c r="C42"/>
  <c r="B42"/>
  <c r="I41"/>
  <c r="H41"/>
  <c r="G41"/>
  <c r="E41"/>
  <c r="D41"/>
  <c r="C41"/>
  <c r="B41"/>
  <c r="I40"/>
  <c r="H40"/>
  <c r="G40"/>
  <c r="E40"/>
  <c r="D40"/>
  <c r="C40"/>
  <c r="B40"/>
  <c r="I39"/>
  <c r="H39"/>
  <c r="G39"/>
  <c r="E39"/>
  <c r="D39"/>
  <c r="C39"/>
  <c r="B39"/>
  <c r="I38"/>
  <c r="H38"/>
  <c r="G38"/>
  <c r="E38"/>
  <c r="D38"/>
  <c r="C38"/>
  <c r="B38"/>
  <c r="I37"/>
  <c r="H37"/>
  <c r="G37"/>
  <c r="E37"/>
  <c r="D37"/>
  <c r="C37"/>
  <c r="B37"/>
  <c r="I36"/>
  <c r="H36"/>
  <c r="G36"/>
  <c r="E36"/>
  <c r="D36"/>
  <c r="C36"/>
  <c r="B36"/>
  <c r="I35"/>
  <c r="H35"/>
  <c r="G35"/>
  <c r="E35"/>
  <c r="D35"/>
  <c r="C35"/>
  <c r="B35"/>
  <c r="I34"/>
  <c r="H34"/>
  <c r="G34"/>
  <c r="E34"/>
  <c r="D34"/>
  <c r="C34"/>
  <c r="B34"/>
  <c r="I33"/>
  <c r="H33"/>
  <c r="G33"/>
  <c r="E33"/>
  <c r="D33"/>
  <c r="C33"/>
  <c r="B33"/>
  <c r="I32"/>
  <c r="H32"/>
  <c r="G32"/>
  <c r="E32"/>
  <c r="D32"/>
  <c r="C32"/>
  <c r="B32"/>
  <c r="I31"/>
  <c r="H31"/>
  <c r="G31"/>
  <c r="E31"/>
  <c r="D31"/>
  <c r="C31"/>
  <c r="B31"/>
  <c r="I30"/>
  <c r="H30"/>
  <c r="G30"/>
  <c r="E30"/>
  <c r="D30"/>
  <c r="C30"/>
  <c r="B30"/>
  <c r="I29"/>
  <c r="H29"/>
  <c r="G29"/>
  <c r="E29"/>
  <c r="D29"/>
  <c r="C29"/>
  <c r="B29"/>
  <c r="I23"/>
  <c r="H23"/>
  <c r="G23"/>
  <c r="E23"/>
  <c r="D23"/>
  <c r="C23"/>
  <c r="B23"/>
  <c r="I22"/>
  <c r="H22"/>
  <c r="G22"/>
  <c r="E22"/>
  <c r="D22"/>
  <c r="C22"/>
  <c r="B22"/>
  <c r="I21"/>
  <c r="H21"/>
  <c r="G21"/>
  <c r="E21"/>
  <c r="D21"/>
  <c r="C21"/>
  <c r="B21"/>
  <c r="F18"/>
  <c r="F42" s="1"/>
  <c r="F17"/>
  <c r="F41" s="1"/>
  <c r="F16"/>
  <c r="F40" s="1"/>
  <c r="F15"/>
  <c r="F39" s="1"/>
  <c r="F14"/>
  <c r="F38" s="1"/>
  <c r="F13"/>
  <c r="F37" s="1"/>
  <c r="F12"/>
  <c r="F36" s="1"/>
  <c r="F11"/>
  <c r="F35" s="1"/>
  <c r="F10"/>
  <c r="F34" s="1"/>
  <c r="F9"/>
  <c r="F33" s="1"/>
  <c r="F8"/>
  <c r="F32" s="1"/>
  <c r="F7"/>
  <c r="F31" s="1"/>
  <c r="F6"/>
  <c r="F30" s="1"/>
  <c r="F5"/>
  <c r="F29" s="1"/>
  <c r="I94" i="30"/>
  <c r="H94"/>
  <c r="G94"/>
  <c r="E94"/>
  <c r="D94"/>
  <c r="C94"/>
  <c r="B94"/>
  <c r="I93"/>
  <c r="H93"/>
  <c r="G93"/>
  <c r="E93"/>
  <c r="D93"/>
  <c r="C93"/>
  <c r="B93"/>
  <c r="I92"/>
  <c r="H92"/>
  <c r="G92"/>
  <c r="E92"/>
  <c r="D92"/>
  <c r="C92"/>
  <c r="B92"/>
  <c r="F89"/>
  <c r="F18" i="51" s="1"/>
  <c r="F88" i="30"/>
  <c r="F17" i="51" s="1"/>
  <c r="F87" i="30"/>
  <c r="F16" i="51" s="1"/>
  <c r="F86" i="30"/>
  <c r="F15" i="51" s="1"/>
  <c r="F85" i="30"/>
  <c r="F14" i="51" s="1"/>
  <c r="F84" i="30"/>
  <c r="F13" i="51" s="1"/>
  <c r="F83" i="30"/>
  <c r="F12" i="51" s="1"/>
  <c r="F82" i="30"/>
  <c r="F11" i="51" s="1"/>
  <c r="F81" i="30"/>
  <c r="F10" i="51" s="1"/>
  <c r="F80" i="30"/>
  <c r="F9" i="51" s="1"/>
  <c r="F79" i="30"/>
  <c r="F8" i="51" s="1"/>
  <c r="F78" i="30"/>
  <c r="F7" i="51" s="1"/>
  <c r="F77" i="30"/>
  <c r="F6" i="51" s="1"/>
  <c r="F76" i="30"/>
  <c r="F5" i="51" s="1"/>
  <c r="I42" i="30"/>
  <c r="H42"/>
  <c r="G42"/>
  <c r="E42"/>
  <c r="D42"/>
  <c r="C42"/>
  <c r="B42"/>
  <c r="I41"/>
  <c r="H41"/>
  <c r="G41"/>
  <c r="E41"/>
  <c r="D41"/>
  <c r="C41"/>
  <c r="B41"/>
  <c r="I40"/>
  <c r="H40"/>
  <c r="G40"/>
  <c r="E40"/>
  <c r="D40"/>
  <c r="C40"/>
  <c r="B40"/>
  <c r="I39"/>
  <c r="H39"/>
  <c r="G39"/>
  <c r="E39"/>
  <c r="D39"/>
  <c r="C39"/>
  <c r="B39"/>
  <c r="I38"/>
  <c r="H38"/>
  <c r="G38"/>
  <c r="E38"/>
  <c r="D38"/>
  <c r="C38"/>
  <c r="B38"/>
  <c r="I37"/>
  <c r="H37"/>
  <c r="G37"/>
  <c r="E37"/>
  <c r="D37"/>
  <c r="C37"/>
  <c r="B37"/>
  <c r="I36"/>
  <c r="H36"/>
  <c r="G36"/>
  <c r="E36"/>
  <c r="D36"/>
  <c r="C36"/>
  <c r="B36"/>
  <c r="I35"/>
  <c r="H35"/>
  <c r="G35"/>
  <c r="E35"/>
  <c r="D35"/>
  <c r="C35"/>
  <c r="B35"/>
  <c r="I34"/>
  <c r="H34"/>
  <c r="G34"/>
  <c r="E34"/>
  <c r="D34"/>
  <c r="C34"/>
  <c r="B34"/>
  <c r="I33"/>
  <c r="H33"/>
  <c r="G33"/>
  <c r="E33"/>
  <c r="D33"/>
  <c r="C33"/>
  <c r="B33"/>
  <c r="I32"/>
  <c r="H32"/>
  <c r="G32"/>
  <c r="E32"/>
  <c r="D32"/>
  <c r="C32"/>
  <c r="B32"/>
  <c r="I31"/>
  <c r="H31"/>
  <c r="G31"/>
  <c r="E31"/>
  <c r="D31"/>
  <c r="C31"/>
  <c r="B31"/>
  <c r="I30"/>
  <c r="H30"/>
  <c r="G30"/>
  <c r="E30"/>
  <c r="D30"/>
  <c r="C30"/>
  <c r="B30"/>
  <c r="I29"/>
  <c r="H29"/>
  <c r="G29"/>
  <c r="E29"/>
  <c r="D29"/>
  <c r="C29"/>
  <c r="B29"/>
  <c r="I23"/>
  <c r="H23"/>
  <c r="G23"/>
  <c r="E23"/>
  <c r="D23"/>
  <c r="C23"/>
  <c r="B23"/>
  <c r="I22"/>
  <c r="H22"/>
  <c r="G22"/>
  <c r="E22"/>
  <c r="D22"/>
  <c r="C22"/>
  <c r="B22"/>
  <c r="I21"/>
  <c r="H21"/>
  <c r="G21"/>
  <c r="E21"/>
  <c r="D21"/>
  <c r="C21"/>
  <c r="B21"/>
  <c r="F18"/>
  <c r="F17"/>
  <c r="F16"/>
  <c r="F15"/>
  <c r="F14"/>
  <c r="F13"/>
  <c r="F12"/>
  <c r="F11"/>
  <c r="F10"/>
  <c r="F9"/>
  <c r="F8"/>
  <c r="F7"/>
  <c r="F6"/>
  <c r="F5"/>
  <c r="Y18" i="29"/>
  <c r="X18"/>
  <c r="W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R41" s="1"/>
  <c r="Y16"/>
  <c r="X16"/>
  <c r="W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J40" s="1"/>
  <c r="Y15"/>
  <c r="X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39" s="1"/>
  <c r="Y14"/>
  <c r="X14"/>
  <c r="W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J38" s="1"/>
  <c r="Y13"/>
  <c r="X13"/>
  <c r="W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Y12"/>
  <c r="X12"/>
  <c r="W12"/>
  <c r="U12"/>
  <c r="T12"/>
  <c r="S12"/>
  <c r="R12"/>
  <c r="Q12"/>
  <c r="P12"/>
  <c r="O12"/>
  <c r="N12"/>
  <c r="M12"/>
  <c r="L12"/>
  <c r="K12"/>
  <c r="J12"/>
  <c r="J36" s="1"/>
  <c r="I12"/>
  <c r="H12"/>
  <c r="G12"/>
  <c r="F12"/>
  <c r="E12"/>
  <c r="D12"/>
  <c r="C12"/>
  <c r="B12"/>
  <c r="N36" s="1"/>
  <c r="Y11"/>
  <c r="X11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J34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F33" s="1"/>
  <c r="E9"/>
  <c r="D9"/>
  <c r="C9"/>
  <c r="B9"/>
  <c r="B33" s="1"/>
  <c r="Y8"/>
  <c r="X8"/>
  <c r="W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N32" s="1"/>
  <c r="Y7"/>
  <c r="X7"/>
  <c r="W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F31" s="1"/>
  <c r="Y6"/>
  <c r="X6"/>
  <c r="W6"/>
  <c r="V6"/>
  <c r="U6"/>
  <c r="T6"/>
  <c r="S6"/>
  <c r="R6"/>
  <c r="Q6"/>
  <c r="P6"/>
  <c r="O6"/>
  <c r="N6"/>
  <c r="M6"/>
  <c r="L6"/>
  <c r="K6"/>
  <c r="J6"/>
  <c r="J30" s="1"/>
  <c r="I6"/>
  <c r="H6"/>
  <c r="G6"/>
  <c r="F6"/>
  <c r="E6"/>
  <c r="D6"/>
  <c r="C6"/>
  <c r="B6"/>
  <c r="Y5"/>
  <c r="X5"/>
  <c r="W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J29" s="1"/>
  <c r="J42"/>
  <c r="B41"/>
  <c r="N40"/>
  <c r="F39"/>
  <c r="R37"/>
  <c r="F37"/>
  <c r="B37"/>
  <c r="F35"/>
  <c r="B35"/>
  <c r="R33"/>
  <c r="J32"/>
  <c r="V18" i="28"/>
  <c r="V17"/>
  <c r="V16"/>
  <c r="V15"/>
  <c r="V14"/>
  <c r="V13"/>
  <c r="V12"/>
  <c r="V11"/>
  <c r="Y49"/>
  <c r="X49"/>
  <c r="W49"/>
  <c r="U49"/>
  <c r="T49"/>
  <c r="S49"/>
  <c r="R49"/>
  <c r="Q49"/>
  <c r="P49"/>
  <c r="O49"/>
  <c r="N49"/>
  <c r="M49"/>
  <c r="L49"/>
  <c r="J49"/>
  <c r="I49"/>
  <c r="H49"/>
  <c r="G49"/>
  <c r="F49"/>
  <c r="E49"/>
  <c r="D49"/>
  <c r="B49"/>
  <c r="Y48"/>
  <c r="X48"/>
  <c r="W48"/>
  <c r="U48"/>
  <c r="T48"/>
  <c r="S48"/>
  <c r="R48"/>
  <c r="Q48"/>
  <c r="P48"/>
  <c r="O48"/>
  <c r="N48"/>
  <c r="M48"/>
  <c r="L48"/>
  <c r="J48"/>
  <c r="I48"/>
  <c r="H48"/>
  <c r="G48"/>
  <c r="F48"/>
  <c r="E48"/>
  <c r="D48"/>
  <c r="B48"/>
  <c r="Y47"/>
  <c r="X47"/>
  <c r="W47"/>
  <c r="U47"/>
  <c r="T47"/>
  <c r="S47"/>
  <c r="R47"/>
  <c r="Q47"/>
  <c r="P47"/>
  <c r="O47"/>
  <c r="N47"/>
  <c r="M47"/>
  <c r="L47"/>
  <c r="J47"/>
  <c r="I47"/>
  <c r="H47"/>
  <c r="G47"/>
  <c r="F47"/>
  <c r="E47"/>
  <c r="D47"/>
  <c r="B47"/>
  <c r="V44"/>
  <c r="V18" i="34" s="1"/>
  <c r="V43" i="28"/>
  <c r="V17" i="34" s="1"/>
  <c r="V41" s="1"/>
  <c r="V42" i="28"/>
  <c r="V16" i="34" s="1"/>
  <c r="V40" s="1"/>
  <c r="V41" i="28"/>
  <c r="V15" i="34" s="1"/>
  <c r="V39" s="1"/>
  <c r="V40" i="28"/>
  <c r="V14" i="34" s="1"/>
  <c r="V38" s="1"/>
  <c r="V39" i="28"/>
  <c r="V13" i="34" s="1"/>
  <c r="V37" s="1"/>
  <c r="V38" i="28"/>
  <c r="V12" i="34" s="1"/>
  <c r="V36" s="1"/>
  <c r="V37" i="28"/>
  <c r="V11" i="34" s="1"/>
  <c r="V35" s="1"/>
  <c r="V36" i="28"/>
  <c r="V10" i="34" s="1"/>
  <c r="V34" s="1"/>
  <c r="V35" i="28"/>
  <c r="V9" i="34" s="1"/>
  <c r="V33" s="1"/>
  <c r="V34" i="28"/>
  <c r="V8" i="34" s="1"/>
  <c r="V32" s="1"/>
  <c r="K48" i="28"/>
  <c r="V33"/>
  <c r="V7" i="34" s="1"/>
  <c r="V31" s="1"/>
  <c r="V32" i="28"/>
  <c r="V6" i="34" s="1"/>
  <c r="V30" s="1"/>
  <c r="V31" i="28"/>
  <c r="V5" i="34" s="1"/>
  <c r="V29" s="1"/>
  <c r="Y23" i="28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Y71" i="27"/>
  <c r="X71"/>
  <c r="W71"/>
  <c r="U71"/>
  <c r="T71"/>
  <c r="S71"/>
  <c r="R71"/>
  <c r="Q71"/>
  <c r="P71"/>
  <c r="O71"/>
  <c r="N71"/>
  <c r="M71"/>
  <c r="L71"/>
  <c r="J71"/>
  <c r="I71"/>
  <c r="H71"/>
  <c r="G71"/>
  <c r="F71"/>
  <c r="E71"/>
  <c r="D71"/>
  <c r="B71"/>
  <c r="Y70"/>
  <c r="X70"/>
  <c r="W70"/>
  <c r="U70"/>
  <c r="T70"/>
  <c r="S70"/>
  <c r="R70"/>
  <c r="Q70"/>
  <c r="P70"/>
  <c r="O70"/>
  <c r="N70"/>
  <c r="M70"/>
  <c r="L70"/>
  <c r="J70"/>
  <c r="I70"/>
  <c r="H70"/>
  <c r="G70"/>
  <c r="F70"/>
  <c r="E70"/>
  <c r="D70"/>
  <c r="B70"/>
  <c r="Y69"/>
  <c r="X69"/>
  <c r="W69"/>
  <c r="U69"/>
  <c r="T69"/>
  <c r="S69"/>
  <c r="R69"/>
  <c r="Q69"/>
  <c r="P69"/>
  <c r="O69"/>
  <c r="N69"/>
  <c r="M69"/>
  <c r="L69"/>
  <c r="J69"/>
  <c r="I69"/>
  <c r="H69"/>
  <c r="G69"/>
  <c r="F69"/>
  <c r="E69"/>
  <c r="D69"/>
  <c r="B69"/>
  <c r="V66"/>
  <c r="V65"/>
  <c r="V64"/>
  <c r="V63"/>
  <c r="V62"/>
  <c r="V61"/>
  <c r="V60"/>
  <c r="V59"/>
  <c r="V58"/>
  <c r="V57"/>
  <c r="V56"/>
  <c r="K70"/>
  <c r="V55"/>
  <c r="V54"/>
  <c r="V53"/>
  <c r="Y42"/>
  <c r="X42"/>
  <c r="W42"/>
  <c r="U42"/>
  <c r="T42"/>
  <c r="S42"/>
  <c r="R42"/>
  <c r="Q42"/>
  <c r="P42"/>
  <c r="O42"/>
  <c r="N42"/>
  <c r="M42"/>
  <c r="L42"/>
  <c r="J42"/>
  <c r="I42"/>
  <c r="H42"/>
  <c r="G42"/>
  <c r="F42"/>
  <c r="E42"/>
  <c r="D42"/>
  <c r="B42"/>
  <c r="Y41"/>
  <c r="X41"/>
  <c r="W41"/>
  <c r="U41"/>
  <c r="T41"/>
  <c r="S41"/>
  <c r="R41"/>
  <c r="Q41"/>
  <c r="P41"/>
  <c r="O41"/>
  <c r="N41"/>
  <c r="M41"/>
  <c r="L41"/>
  <c r="J41"/>
  <c r="I41"/>
  <c r="H41"/>
  <c r="G41"/>
  <c r="F41"/>
  <c r="E41"/>
  <c r="D41"/>
  <c r="B41"/>
  <c r="Y40"/>
  <c r="X40"/>
  <c r="W40"/>
  <c r="U40"/>
  <c r="T40"/>
  <c r="S40"/>
  <c r="R40"/>
  <c r="Q40"/>
  <c r="P40"/>
  <c r="O40"/>
  <c r="N40"/>
  <c r="M40"/>
  <c r="L40"/>
  <c r="J40"/>
  <c r="I40"/>
  <c r="H40"/>
  <c r="G40"/>
  <c r="F40"/>
  <c r="E40"/>
  <c r="D40"/>
  <c r="B40"/>
  <c r="Y39"/>
  <c r="X39"/>
  <c r="W39"/>
  <c r="U39"/>
  <c r="T39"/>
  <c r="S39"/>
  <c r="R39"/>
  <c r="Q39"/>
  <c r="P39"/>
  <c r="O39"/>
  <c r="N39"/>
  <c r="M39"/>
  <c r="L39"/>
  <c r="J39"/>
  <c r="I39"/>
  <c r="H39"/>
  <c r="G39"/>
  <c r="F39"/>
  <c r="E39"/>
  <c r="D39"/>
  <c r="B39"/>
  <c r="Y38"/>
  <c r="X38"/>
  <c r="W38"/>
  <c r="U38"/>
  <c r="T38"/>
  <c r="S38"/>
  <c r="R38"/>
  <c r="Q38"/>
  <c r="P38"/>
  <c r="O38"/>
  <c r="N38"/>
  <c r="M38"/>
  <c r="L38"/>
  <c r="J38"/>
  <c r="I38"/>
  <c r="H38"/>
  <c r="G38"/>
  <c r="F38"/>
  <c r="E38"/>
  <c r="D38"/>
  <c r="B38"/>
  <c r="Y37"/>
  <c r="X37"/>
  <c r="W37"/>
  <c r="U37"/>
  <c r="T37"/>
  <c r="S37"/>
  <c r="R37"/>
  <c r="Q37"/>
  <c r="P37"/>
  <c r="O37"/>
  <c r="N37"/>
  <c r="M37"/>
  <c r="L37"/>
  <c r="J37"/>
  <c r="I37"/>
  <c r="H37"/>
  <c r="G37"/>
  <c r="F37"/>
  <c r="E37"/>
  <c r="D37"/>
  <c r="B37"/>
  <c r="Y36"/>
  <c r="X36"/>
  <c r="W36"/>
  <c r="U36"/>
  <c r="T36"/>
  <c r="S36"/>
  <c r="R36"/>
  <c r="Q36"/>
  <c r="P36"/>
  <c r="O36"/>
  <c r="N36"/>
  <c r="M36"/>
  <c r="L36"/>
  <c r="J36"/>
  <c r="I36"/>
  <c r="H36"/>
  <c r="G36"/>
  <c r="F36"/>
  <c r="E36"/>
  <c r="D36"/>
  <c r="B36"/>
  <c r="Y35"/>
  <c r="X35"/>
  <c r="W35"/>
  <c r="U35"/>
  <c r="T35"/>
  <c r="S35"/>
  <c r="R35"/>
  <c r="Q35"/>
  <c r="P35"/>
  <c r="O35"/>
  <c r="N35"/>
  <c r="M35"/>
  <c r="L35"/>
  <c r="J35"/>
  <c r="I35"/>
  <c r="H35"/>
  <c r="G35"/>
  <c r="F35"/>
  <c r="E35"/>
  <c r="D35"/>
  <c r="B35"/>
  <c r="Y34"/>
  <c r="X34"/>
  <c r="W34"/>
  <c r="U34"/>
  <c r="T34"/>
  <c r="S34"/>
  <c r="R34"/>
  <c r="Q34"/>
  <c r="P34"/>
  <c r="O34"/>
  <c r="N34"/>
  <c r="M34"/>
  <c r="L34"/>
  <c r="J34"/>
  <c r="I34"/>
  <c r="H34"/>
  <c r="G34"/>
  <c r="F34"/>
  <c r="E34"/>
  <c r="D34"/>
  <c r="B34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B33"/>
  <c r="Y32"/>
  <c r="X32"/>
  <c r="W32"/>
  <c r="U32"/>
  <c r="T32"/>
  <c r="S32"/>
  <c r="R32"/>
  <c r="Q32"/>
  <c r="P32"/>
  <c r="O32"/>
  <c r="N32"/>
  <c r="M32"/>
  <c r="L32"/>
  <c r="J32"/>
  <c r="I32"/>
  <c r="H32"/>
  <c r="G32"/>
  <c r="F32"/>
  <c r="E32"/>
  <c r="D32"/>
  <c r="B32"/>
  <c r="Y31"/>
  <c r="X31"/>
  <c r="W31"/>
  <c r="U31"/>
  <c r="T31"/>
  <c r="S31"/>
  <c r="R31"/>
  <c r="Q31"/>
  <c r="P31"/>
  <c r="O31"/>
  <c r="N31"/>
  <c r="M31"/>
  <c r="L31"/>
  <c r="J31"/>
  <c r="I31"/>
  <c r="H31"/>
  <c r="G31"/>
  <c r="F31"/>
  <c r="E31"/>
  <c r="D31"/>
  <c r="B31"/>
  <c r="Y30"/>
  <c r="X30"/>
  <c r="W30"/>
  <c r="U30"/>
  <c r="T30"/>
  <c r="S30"/>
  <c r="R30"/>
  <c r="Q30"/>
  <c r="P30"/>
  <c r="O30"/>
  <c r="N30"/>
  <c r="M30"/>
  <c r="L30"/>
  <c r="J30"/>
  <c r="I30"/>
  <c r="H30"/>
  <c r="G30"/>
  <c r="F30"/>
  <c r="E30"/>
  <c r="D30"/>
  <c r="B30"/>
  <c r="Y29"/>
  <c r="X29"/>
  <c r="W29"/>
  <c r="U29"/>
  <c r="T29"/>
  <c r="S29"/>
  <c r="R29"/>
  <c r="Q29"/>
  <c r="P29"/>
  <c r="O29"/>
  <c r="N29"/>
  <c r="M29"/>
  <c r="L29"/>
  <c r="J29"/>
  <c r="I29"/>
  <c r="H29"/>
  <c r="G29"/>
  <c r="F29"/>
  <c r="E29"/>
  <c r="D29"/>
  <c r="B29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V42"/>
  <c r="K42"/>
  <c r="C42"/>
  <c r="V41"/>
  <c r="K41"/>
  <c r="C41"/>
  <c r="V40"/>
  <c r="K40"/>
  <c r="C40"/>
  <c r="V39"/>
  <c r="K39"/>
  <c r="C39"/>
  <c r="V38"/>
  <c r="K38"/>
  <c r="C38"/>
  <c r="V37"/>
  <c r="K37"/>
  <c r="C37"/>
  <c r="V36"/>
  <c r="K36"/>
  <c r="C36"/>
  <c r="V35"/>
  <c r="K35"/>
  <c r="C35"/>
  <c r="V34"/>
  <c r="K34"/>
  <c r="C34"/>
  <c r="V33"/>
  <c r="K33"/>
  <c r="C33"/>
  <c r="V32"/>
  <c r="K32"/>
  <c r="C32"/>
  <c r="V31"/>
  <c r="K31"/>
  <c r="C31"/>
  <c r="V30"/>
  <c r="K30"/>
  <c r="C30"/>
  <c r="V29"/>
  <c r="K29"/>
  <c r="C29"/>
  <c r="F18" i="26"/>
  <c r="F17"/>
  <c r="F16"/>
  <c r="F15"/>
  <c r="F14"/>
  <c r="F13"/>
  <c r="F12"/>
  <c r="F11"/>
  <c r="F10"/>
  <c r="F9"/>
  <c r="F8"/>
  <c r="F7"/>
  <c r="F6"/>
  <c r="F5"/>
  <c r="I70"/>
  <c r="H70"/>
  <c r="G70"/>
  <c r="E70"/>
  <c r="D70"/>
  <c r="C70"/>
  <c r="B70"/>
  <c r="I69"/>
  <c r="H69"/>
  <c r="G69"/>
  <c r="E69"/>
  <c r="D69"/>
  <c r="C69"/>
  <c r="B69"/>
  <c r="I68"/>
  <c r="H68"/>
  <c r="G68"/>
  <c r="E68"/>
  <c r="D68"/>
  <c r="C68"/>
  <c r="B68"/>
  <c r="F70"/>
  <c r="F69"/>
  <c r="I42"/>
  <c r="H42"/>
  <c r="G42"/>
  <c r="E42"/>
  <c r="D42"/>
  <c r="C42"/>
  <c r="B42"/>
  <c r="I41"/>
  <c r="H41"/>
  <c r="G41"/>
  <c r="E41"/>
  <c r="D41"/>
  <c r="C41"/>
  <c r="B41"/>
  <c r="I40"/>
  <c r="H40"/>
  <c r="G40"/>
  <c r="E40"/>
  <c r="D40"/>
  <c r="C40"/>
  <c r="B40"/>
  <c r="I39"/>
  <c r="H39"/>
  <c r="G39"/>
  <c r="E39"/>
  <c r="D39"/>
  <c r="C39"/>
  <c r="B39"/>
  <c r="I38"/>
  <c r="H38"/>
  <c r="G38"/>
  <c r="E38"/>
  <c r="D38"/>
  <c r="C38"/>
  <c r="B38"/>
  <c r="I37"/>
  <c r="H37"/>
  <c r="G37"/>
  <c r="E37"/>
  <c r="D37"/>
  <c r="C37"/>
  <c r="B37"/>
  <c r="I36"/>
  <c r="H36"/>
  <c r="G36"/>
  <c r="E36"/>
  <c r="D36"/>
  <c r="C36"/>
  <c r="B36"/>
  <c r="I35"/>
  <c r="H35"/>
  <c r="G35"/>
  <c r="E35"/>
  <c r="D35"/>
  <c r="C35"/>
  <c r="B35"/>
  <c r="I34"/>
  <c r="H34"/>
  <c r="G34"/>
  <c r="E34"/>
  <c r="D34"/>
  <c r="C34"/>
  <c r="B34"/>
  <c r="I33"/>
  <c r="H33"/>
  <c r="G33"/>
  <c r="E33"/>
  <c r="D33"/>
  <c r="C33"/>
  <c r="B33"/>
  <c r="I32"/>
  <c r="H32"/>
  <c r="G32"/>
  <c r="E32"/>
  <c r="D32"/>
  <c r="C32"/>
  <c r="B32"/>
  <c r="I31"/>
  <c r="H31"/>
  <c r="G31"/>
  <c r="E31"/>
  <c r="D31"/>
  <c r="C31"/>
  <c r="B31"/>
  <c r="I30"/>
  <c r="H30"/>
  <c r="G30"/>
  <c r="E30"/>
  <c r="D30"/>
  <c r="C30"/>
  <c r="B30"/>
  <c r="I29"/>
  <c r="H29"/>
  <c r="G29"/>
  <c r="E29"/>
  <c r="D29"/>
  <c r="C29"/>
  <c r="B29"/>
  <c r="I23"/>
  <c r="H23"/>
  <c r="G23"/>
  <c r="E23"/>
  <c r="D23"/>
  <c r="C23"/>
  <c r="B23"/>
  <c r="I22"/>
  <c r="H22"/>
  <c r="G22"/>
  <c r="E22"/>
  <c r="D22"/>
  <c r="C22"/>
  <c r="B22"/>
  <c r="I21"/>
  <c r="H21"/>
  <c r="G21"/>
  <c r="E21"/>
  <c r="D21"/>
  <c r="C21"/>
  <c r="B21"/>
  <c r="F42"/>
  <c r="F41"/>
  <c r="F40"/>
  <c r="F39"/>
  <c r="F38"/>
  <c r="F37"/>
  <c r="F36"/>
  <c r="F35"/>
  <c r="F34"/>
  <c r="F33"/>
  <c r="F32"/>
  <c r="F31"/>
  <c r="F30"/>
  <c r="F29"/>
  <c r="F88" i="25"/>
  <c r="F18" i="49" s="1"/>
  <c r="F87" i="25"/>
  <c r="F17" i="49" s="1"/>
  <c r="F86" i="25"/>
  <c r="F16" i="49" s="1"/>
  <c r="F85" i="25"/>
  <c r="F15" i="49" s="1"/>
  <c r="F84" i="25"/>
  <c r="F14" i="49" s="1"/>
  <c r="F83" i="25"/>
  <c r="F13" i="49" s="1"/>
  <c r="F82" i="25"/>
  <c r="F12" i="49" s="1"/>
  <c r="F81" i="25"/>
  <c r="F11" i="49" s="1"/>
  <c r="F80" i="25"/>
  <c r="F10" i="49" s="1"/>
  <c r="F79" i="25"/>
  <c r="F9" i="49" s="1"/>
  <c r="F78" i="25"/>
  <c r="F8" i="49" s="1"/>
  <c r="F77" i="25"/>
  <c r="F7" i="49" s="1"/>
  <c r="F76" i="25"/>
  <c r="F6" i="49" s="1"/>
  <c r="F75" i="25"/>
  <c r="F5" i="49" s="1"/>
  <c r="F6" i="25"/>
  <c r="F53" s="1"/>
  <c r="F7"/>
  <c r="F54" s="1"/>
  <c r="F8"/>
  <c r="F55" s="1"/>
  <c r="F9"/>
  <c r="F56" s="1"/>
  <c r="F10"/>
  <c r="F57" s="1"/>
  <c r="F11"/>
  <c r="F58" s="1"/>
  <c r="F12"/>
  <c r="F59" s="1"/>
  <c r="F13"/>
  <c r="F60" s="1"/>
  <c r="F14"/>
  <c r="F61" s="1"/>
  <c r="F15"/>
  <c r="F62" s="1"/>
  <c r="F16"/>
  <c r="F63" s="1"/>
  <c r="F17"/>
  <c r="F64" s="1"/>
  <c r="F18"/>
  <c r="F65" s="1"/>
  <c r="F5"/>
  <c r="F52" s="1"/>
  <c r="I93"/>
  <c r="H93"/>
  <c r="G93"/>
  <c r="E93"/>
  <c r="D93"/>
  <c r="B93"/>
  <c r="I92"/>
  <c r="H92"/>
  <c r="G92"/>
  <c r="E92"/>
  <c r="D92"/>
  <c r="B92"/>
  <c r="I91"/>
  <c r="H91"/>
  <c r="G91"/>
  <c r="E91"/>
  <c r="D91"/>
  <c r="B91"/>
  <c r="I42"/>
  <c r="H42"/>
  <c r="G42"/>
  <c r="F42"/>
  <c r="E42"/>
  <c r="D42"/>
  <c r="B42"/>
  <c r="I41"/>
  <c r="H41"/>
  <c r="G41"/>
  <c r="E41"/>
  <c r="D41"/>
  <c r="B41"/>
  <c r="I40"/>
  <c r="H40"/>
  <c r="G40"/>
  <c r="E40"/>
  <c r="D40"/>
  <c r="B40"/>
  <c r="I39"/>
  <c r="H39"/>
  <c r="G39"/>
  <c r="F39"/>
  <c r="E39"/>
  <c r="D39"/>
  <c r="B39"/>
  <c r="I38"/>
  <c r="H38"/>
  <c r="G38"/>
  <c r="F38"/>
  <c r="E38"/>
  <c r="D38"/>
  <c r="B38"/>
  <c r="I37"/>
  <c r="H37"/>
  <c r="G37"/>
  <c r="E37"/>
  <c r="D37"/>
  <c r="B37"/>
  <c r="I36"/>
  <c r="H36"/>
  <c r="G36"/>
  <c r="E36"/>
  <c r="D36"/>
  <c r="B36"/>
  <c r="I35"/>
  <c r="H35"/>
  <c r="G35"/>
  <c r="F35"/>
  <c r="E35"/>
  <c r="D35"/>
  <c r="B35"/>
  <c r="I34"/>
  <c r="H34"/>
  <c r="G34"/>
  <c r="F34"/>
  <c r="E34"/>
  <c r="D34"/>
  <c r="B34"/>
  <c r="I33"/>
  <c r="H33"/>
  <c r="G33"/>
  <c r="E33"/>
  <c r="D33"/>
  <c r="B33"/>
  <c r="I32"/>
  <c r="H32"/>
  <c r="G32"/>
  <c r="E32"/>
  <c r="D32"/>
  <c r="B32"/>
  <c r="I31"/>
  <c r="H31"/>
  <c r="G31"/>
  <c r="F31"/>
  <c r="E31"/>
  <c r="D31"/>
  <c r="B31"/>
  <c r="I30"/>
  <c r="H30"/>
  <c r="G30"/>
  <c r="F30"/>
  <c r="E30"/>
  <c r="D30"/>
  <c r="B30"/>
  <c r="I29"/>
  <c r="H29"/>
  <c r="G29"/>
  <c r="F29"/>
  <c r="E29"/>
  <c r="D29"/>
  <c r="B29"/>
  <c r="I23"/>
  <c r="H23"/>
  <c r="G23"/>
  <c r="E23"/>
  <c r="D23"/>
  <c r="B23"/>
  <c r="I22"/>
  <c r="H22"/>
  <c r="G22"/>
  <c r="E22"/>
  <c r="D22"/>
  <c r="B22"/>
  <c r="I21"/>
  <c r="H21"/>
  <c r="G21"/>
  <c r="F21"/>
  <c r="E21"/>
  <c r="D21"/>
  <c r="B21"/>
  <c r="C42"/>
  <c r="C41"/>
  <c r="C40"/>
  <c r="C39"/>
  <c r="C38"/>
  <c r="C37"/>
  <c r="C36"/>
  <c r="C35"/>
  <c r="C34"/>
  <c r="C33"/>
  <c r="C32"/>
  <c r="C31"/>
  <c r="C30"/>
  <c r="C29"/>
  <c r="Y18" i="24"/>
  <c r="X18"/>
  <c r="X21" s="1"/>
  <c r="W18"/>
  <c r="U18"/>
  <c r="T18"/>
  <c r="S18"/>
  <c r="R18"/>
  <c r="Q18"/>
  <c r="P18"/>
  <c r="O18"/>
  <c r="N18"/>
  <c r="M18"/>
  <c r="L18"/>
  <c r="J18"/>
  <c r="I18"/>
  <c r="H18"/>
  <c r="H21" s="1"/>
  <c r="G18"/>
  <c r="F18"/>
  <c r="E18"/>
  <c r="D18"/>
  <c r="B18"/>
  <c r="Y17"/>
  <c r="X17"/>
  <c r="W17"/>
  <c r="U17"/>
  <c r="T17"/>
  <c r="S17"/>
  <c r="R17"/>
  <c r="Q17"/>
  <c r="P17"/>
  <c r="O17"/>
  <c r="N17"/>
  <c r="M17"/>
  <c r="L17"/>
  <c r="J17"/>
  <c r="I17"/>
  <c r="H17"/>
  <c r="G17"/>
  <c r="F17"/>
  <c r="E17"/>
  <c r="D17"/>
  <c r="B17"/>
  <c r="J41" s="1"/>
  <c r="Y16"/>
  <c r="X16"/>
  <c r="W16"/>
  <c r="U16"/>
  <c r="T16"/>
  <c r="S16"/>
  <c r="R16"/>
  <c r="Q16"/>
  <c r="P16"/>
  <c r="O16"/>
  <c r="N16"/>
  <c r="M16"/>
  <c r="L16"/>
  <c r="J16"/>
  <c r="I16"/>
  <c r="H16"/>
  <c r="G16"/>
  <c r="F16"/>
  <c r="E16"/>
  <c r="D16"/>
  <c r="B16"/>
  <c r="Y15"/>
  <c r="X15"/>
  <c r="W15"/>
  <c r="U15"/>
  <c r="T15"/>
  <c r="S15"/>
  <c r="R15"/>
  <c r="Q15"/>
  <c r="P15"/>
  <c r="O15"/>
  <c r="N15"/>
  <c r="M15"/>
  <c r="L15"/>
  <c r="J15"/>
  <c r="I15"/>
  <c r="H15"/>
  <c r="G15"/>
  <c r="F15"/>
  <c r="E15"/>
  <c r="D15"/>
  <c r="B15"/>
  <c r="T39" s="1"/>
  <c r="Y14"/>
  <c r="X14"/>
  <c r="W14"/>
  <c r="U14"/>
  <c r="T14"/>
  <c r="S14"/>
  <c r="R14"/>
  <c r="Q14"/>
  <c r="P14"/>
  <c r="O14"/>
  <c r="N14"/>
  <c r="M14"/>
  <c r="L14"/>
  <c r="J14"/>
  <c r="I14"/>
  <c r="H14"/>
  <c r="G14"/>
  <c r="F14"/>
  <c r="E14"/>
  <c r="D14"/>
  <c r="B14"/>
  <c r="Y13"/>
  <c r="X13"/>
  <c r="W13"/>
  <c r="U13"/>
  <c r="T13"/>
  <c r="S13"/>
  <c r="R13"/>
  <c r="Q13"/>
  <c r="P13"/>
  <c r="O13"/>
  <c r="N13"/>
  <c r="M13"/>
  <c r="L13"/>
  <c r="J13"/>
  <c r="I13"/>
  <c r="H13"/>
  <c r="G13"/>
  <c r="F13"/>
  <c r="E13"/>
  <c r="D13"/>
  <c r="B13"/>
  <c r="J37" s="1"/>
  <c r="Y12"/>
  <c r="X12"/>
  <c r="W12"/>
  <c r="U12"/>
  <c r="T12"/>
  <c r="S12"/>
  <c r="R12"/>
  <c r="Q12"/>
  <c r="P12"/>
  <c r="O12"/>
  <c r="N12"/>
  <c r="M12"/>
  <c r="L12"/>
  <c r="J12"/>
  <c r="I12"/>
  <c r="H12"/>
  <c r="G12"/>
  <c r="F12"/>
  <c r="E12"/>
  <c r="D12"/>
  <c r="B12"/>
  <c r="L36" s="1"/>
  <c r="Y11"/>
  <c r="X11"/>
  <c r="W11"/>
  <c r="U11"/>
  <c r="T11"/>
  <c r="S11"/>
  <c r="R11"/>
  <c r="Q11"/>
  <c r="P11"/>
  <c r="O11"/>
  <c r="N11"/>
  <c r="M11"/>
  <c r="L11"/>
  <c r="J11"/>
  <c r="I11"/>
  <c r="H11"/>
  <c r="G11"/>
  <c r="F11"/>
  <c r="E11"/>
  <c r="D11"/>
  <c r="B11"/>
  <c r="T35" s="1"/>
  <c r="Y10"/>
  <c r="X10"/>
  <c r="W10"/>
  <c r="U10"/>
  <c r="T10"/>
  <c r="S10"/>
  <c r="R10"/>
  <c r="Q10"/>
  <c r="P10"/>
  <c r="O10"/>
  <c r="N10"/>
  <c r="M10"/>
  <c r="L10"/>
  <c r="J10"/>
  <c r="I10"/>
  <c r="H10"/>
  <c r="G10"/>
  <c r="F10"/>
  <c r="E10"/>
  <c r="D10"/>
  <c r="B10"/>
  <c r="Y9"/>
  <c r="X9"/>
  <c r="W9"/>
  <c r="U9"/>
  <c r="T9"/>
  <c r="S9"/>
  <c r="R9"/>
  <c r="Q9"/>
  <c r="P9"/>
  <c r="O9"/>
  <c r="N9"/>
  <c r="M9"/>
  <c r="L9"/>
  <c r="J9"/>
  <c r="I9"/>
  <c r="H9"/>
  <c r="G9"/>
  <c r="F9"/>
  <c r="E9"/>
  <c r="D9"/>
  <c r="B9"/>
  <c r="J33" s="1"/>
  <c r="Y8"/>
  <c r="X8"/>
  <c r="W8"/>
  <c r="U8"/>
  <c r="T8"/>
  <c r="S8"/>
  <c r="R8"/>
  <c r="Q8"/>
  <c r="Q22" s="1"/>
  <c r="P8"/>
  <c r="P23" s="1"/>
  <c r="O8"/>
  <c r="N8"/>
  <c r="M8"/>
  <c r="M22" s="1"/>
  <c r="L8"/>
  <c r="L23" s="1"/>
  <c r="J8"/>
  <c r="J22" s="1"/>
  <c r="I8"/>
  <c r="H8"/>
  <c r="G8"/>
  <c r="F8"/>
  <c r="E8"/>
  <c r="D8"/>
  <c r="B8"/>
  <c r="L32" s="1"/>
  <c r="Y7"/>
  <c r="X7"/>
  <c r="W7"/>
  <c r="U7"/>
  <c r="T7"/>
  <c r="S7"/>
  <c r="R7"/>
  <c r="Q7"/>
  <c r="P7"/>
  <c r="O7"/>
  <c r="N7"/>
  <c r="M7"/>
  <c r="L7"/>
  <c r="J7"/>
  <c r="I7"/>
  <c r="H7"/>
  <c r="G7"/>
  <c r="F7"/>
  <c r="E7"/>
  <c r="D7"/>
  <c r="B7"/>
  <c r="T31" s="1"/>
  <c r="Y6"/>
  <c r="X6"/>
  <c r="W6"/>
  <c r="U6"/>
  <c r="T6"/>
  <c r="S6"/>
  <c r="R6"/>
  <c r="Q6"/>
  <c r="P6"/>
  <c r="O6"/>
  <c r="N6"/>
  <c r="M6"/>
  <c r="L6"/>
  <c r="J6"/>
  <c r="I6"/>
  <c r="H6"/>
  <c r="G6"/>
  <c r="F6"/>
  <c r="E6"/>
  <c r="D6"/>
  <c r="D30" s="1"/>
  <c r="B6"/>
  <c r="Y5"/>
  <c r="X5"/>
  <c r="W5"/>
  <c r="U5"/>
  <c r="T5"/>
  <c r="T21" s="1"/>
  <c r="S5"/>
  <c r="R5"/>
  <c r="Q5"/>
  <c r="P5"/>
  <c r="O5"/>
  <c r="N5"/>
  <c r="M5"/>
  <c r="L5"/>
  <c r="L21" s="1"/>
  <c r="J5"/>
  <c r="I5"/>
  <c r="H5"/>
  <c r="G5"/>
  <c r="F5"/>
  <c r="E5"/>
  <c r="E21" s="1"/>
  <c r="D5"/>
  <c r="B5"/>
  <c r="G42"/>
  <c r="B42"/>
  <c r="G40"/>
  <c r="B40"/>
  <c r="B39"/>
  <c r="B38"/>
  <c r="B37"/>
  <c r="G36"/>
  <c r="B36"/>
  <c r="G34"/>
  <c r="B34"/>
  <c r="B33"/>
  <c r="B32"/>
  <c r="B31"/>
  <c r="Y23"/>
  <c r="X23"/>
  <c r="I23"/>
  <c r="H23"/>
  <c r="E23"/>
  <c r="P22"/>
  <c r="L22"/>
  <c r="Y21"/>
  <c r="P21"/>
  <c r="I21"/>
  <c r="C18" i="23"/>
  <c r="C17"/>
  <c r="C16"/>
  <c r="C15"/>
  <c r="C14"/>
  <c r="C13"/>
  <c r="C12"/>
  <c r="C11"/>
  <c r="C10"/>
  <c r="C9"/>
  <c r="C8"/>
  <c r="C7"/>
  <c r="C6"/>
  <c r="C5"/>
  <c r="Y49"/>
  <c r="X49"/>
  <c r="W49"/>
  <c r="U49"/>
  <c r="T49"/>
  <c r="S49"/>
  <c r="R49"/>
  <c r="Q49"/>
  <c r="P49"/>
  <c r="O49"/>
  <c r="N49"/>
  <c r="M49"/>
  <c r="L49"/>
  <c r="J49"/>
  <c r="I49"/>
  <c r="H49"/>
  <c r="G49"/>
  <c r="F49"/>
  <c r="E49"/>
  <c r="D49"/>
  <c r="B49"/>
  <c r="Y48"/>
  <c r="X48"/>
  <c r="W48"/>
  <c r="U48"/>
  <c r="T48"/>
  <c r="S48"/>
  <c r="R48"/>
  <c r="Q48"/>
  <c r="P48"/>
  <c r="O48"/>
  <c r="N48"/>
  <c r="M48"/>
  <c r="L48"/>
  <c r="J48"/>
  <c r="I48"/>
  <c r="H48"/>
  <c r="G48"/>
  <c r="F48"/>
  <c r="E48"/>
  <c r="D48"/>
  <c r="B48"/>
  <c r="Y47"/>
  <c r="X47"/>
  <c r="W47"/>
  <c r="U47"/>
  <c r="T47"/>
  <c r="S47"/>
  <c r="R47"/>
  <c r="Q47"/>
  <c r="P47"/>
  <c r="O47"/>
  <c r="N47"/>
  <c r="M47"/>
  <c r="L47"/>
  <c r="J47"/>
  <c r="I47"/>
  <c r="H47"/>
  <c r="G47"/>
  <c r="F47"/>
  <c r="E47"/>
  <c r="D47"/>
  <c r="B47"/>
  <c r="V44"/>
  <c r="V18" i="33" s="1"/>
  <c r="V42" s="1"/>
  <c r="K44" i="23"/>
  <c r="K18" i="33" s="1"/>
  <c r="K42" s="1"/>
  <c r="C44" i="23"/>
  <c r="C18" i="33" s="1"/>
  <c r="C42" s="1"/>
  <c r="V43" i="23"/>
  <c r="V17" i="33" s="1"/>
  <c r="V41" s="1"/>
  <c r="K43" i="23"/>
  <c r="K17" i="33" s="1"/>
  <c r="K41" s="1"/>
  <c r="C43" i="23"/>
  <c r="C17" i="33" s="1"/>
  <c r="C41" s="1"/>
  <c r="V42" i="23"/>
  <c r="V16" i="33" s="1"/>
  <c r="V40" s="1"/>
  <c r="K42" i="23"/>
  <c r="K16" i="33" s="1"/>
  <c r="K40" s="1"/>
  <c r="C42" i="23"/>
  <c r="C16" i="33" s="1"/>
  <c r="C40" s="1"/>
  <c r="V41" i="23"/>
  <c r="V15" i="33" s="1"/>
  <c r="V39" s="1"/>
  <c r="K41" i="23"/>
  <c r="K15" i="33" s="1"/>
  <c r="K39" s="1"/>
  <c r="C41" i="23"/>
  <c r="C15" i="33" s="1"/>
  <c r="C39" s="1"/>
  <c r="V40" i="23"/>
  <c r="V14" i="33" s="1"/>
  <c r="V38" s="1"/>
  <c r="K40" i="23"/>
  <c r="K14" i="33" s="1"/>
  <c r="K38" s="1"/>
  <c r="C40" i="23"/>
  <c r="C14" i="33" s="1"/>
  <c r="C38" s="1"/>
  <c r="V39" i="23"/>
  <c r="V13" i="33" s="1"/>
  <c r="V37" s="1"/>
  <c r="K39" i="23"/>
  <c r="K13" i="33" s="1"/>
  <c r="K37" s="1"/>
  <c r="C39" i="23"/>
  <c r="C13" i="33" s="1"/>
  <c r="C37" s="1"/>
  <c r="V38" i="23"/>
  <c r="V12" i="33" s="1"/>
  <c r="V36" s="1"/>
  <c r="K38" i="23"/>
  <c r="K12" i="33" s="1"/>
  <c r="K36" s="1"/>
  <c r="C38" i="23"/>
  <c r="C12" i="33" s="1"/>
  <c r="C36" s="1"/>
  <c r="V37" i="23"/>
  <c r="V11" i="33" s="1"/>
  <c r="V35" s="1"/>
  <c r="K37" i="23"/>
  <c r="K11" i="33" s="1"/>
  <c r="K35" s="1"/>
  <c r="C37" i="23"/>
  <c r="C11" i="33" s="1"/>
  <c r="C35" s="1"/>
  <c r="V36" i="23"/>
  <c r="V10" i="33" s="1"/>
  <c r="V34" s="1"/>
  <c r="K36" i="23"/>
  <c r="K10" i="33" s="1"/>
  <c r="K34" s="1"/>
  <c r="C36" i="23"/>
  <c r="C10" i="33" s="1"/>
  <c r="C34" s="1"/>
  <c r="V35" i="23"/>
  <c r="V9" i="33" s="1"/>
  <c r="V33" s="1"/>
  <c r="K35" i="23"/>
  <c r="K9" i="33" s="1"/>
  <c r="K33" s="1"/>
  <c r="C35" i="23"/>
  <c r="C9" i="33" s="1"/>
  <c r="C33" s="1"/>
  <c r="V34" i="23"/>
  <c r="V8" i="33" s="1"/>
  <c r="K34" i="23"/>
  <c r="K8" i="24" s="1"/>
  <c r="C34" i="23"/>
  <c r="C8" i="33" s="1"/>
  <c r="V33" i="23"/>
  <c r="V7" i="33" s="1"/>
  <c r="V31" s="1"/>
  <c r="K33" i="23"/>
  <c r="K7" i="33" s="1"/>
  <c r="K31" s="1"/>
  <c r="C33" i="23"/>
  <c r="C7" i="33" s="1"/>
  <c r="C31" s="1"/>
  <c r="V32" i="23"/>
  <c r="V6" i="33" s="1"/>
  <c r="V30" s="1"/>
  <c r="K32" i="23"/>
  <c r="K6" i="33" s="1"/>
  <c r="K30" s="1"/>
  <c r="C32" i="23"/>
  <c r="C6" i="33" s="1"/>
  <c r="C30" s="1"/>
  <c r="V31" i="23"/>
  <c r="V5" i="33" s="1"/>
  <c r="V29" s="1"/>
  <c r="K31" i="23"/>
  <c r="K5" i="33" s="1"/>
  <c r="K29" s="1"/>
  <c r="C31" i="23"/>
  <c r="C5" i="33" s="1"/>
  <c r="C29" s="1"/>
  <c r="Y23" i="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V18"/>
  <c r="K18"/>
  <c r="V17"/>
  <c r="K17"/>
  <c r="V16"/>
  <c r="K16"/>
  <c r="V15"/>
  <c r="K15"/>
  <c r="V14"/>
  <c r="K14"/>
  <c r="V13"/>
  <c r="K13"/>
  <c r="V12"/>
  <c r="K12"/>
  <c r="V11"/>
  <c r="K11"/>
  <c r="V10"/>
  <c r="K10"/>
  <c r="V9"/>
  <c r="K9"/>
  <c r="V8"/>
  <c r="K8"/>
  <c r="V7"/>
  <c r="K7"/>
  <c r="V6"/>
  <c r="K6"/>
  <c r="V5"/>
  <c r="K5"/>
  <c r="Y70" i="22"/>
  <c r="X70"/>
  <c r="W70"/>
  <c r="U70"/>
  <c r="T70"/>
  <c r="S70"/>
  <c r="R70"/>
  <c r="Q70"/>
  <c r="P70"/>
  <c r="O70"/>
  <c r="N70"/>
  <c r="M70"/>
  <c r="L70"/>
  <c r="J70"/>
  <c r="I70"/>
  <c r="H70"/>
  <c r="G70"/>
  <c r="F70"/>
  <c r="E70"/>
  <c r="D70"/>
  <c r="B70"/>
  <c r="Y69"/>
  <c r="X69"/>
  <c r="W69"/>
  <c r="U69"/>
  <c r="T69"/>
  <c r="S69"/>
  <c r="R69"/>
  <c r="Q69"/>
  <c r="P69"/>
  <c r="O69"/>
  <c r="N69"/>
  <c r="M69"/>
  <c r="L69"/>
  <c r="J69"/>
  <c r="I69"/>
  <c r="H69"/>
  <c r="G69"/>
  <c r="F69"/>
  <c r="E69"/>
  <c r="D69"/>
  <c r="B69"/>
  <c r="Y68"/>
  <c r="X68"/>
  <c r="W68"/>
  <c r="U68"/>
  <c r="T68"/>
  <c r="S68"/>
  <c r="R68"/>
  <c r="Q68"/>
  <c r="P68"/>
  <c r="O68"/>
  <c r="N68"/>
  <c r="M68"/>
  <c r="L68"/>
  <c r="J68"/>
  <c r="I68"/>
  <c r="H68"/>
  <c r="G68"/>
  <c r="F68"/>
  <c r="E68"/>
  <c r="D68"/>
  <c r="B68"/>
  <c r="V65"/>
  <c r="K65"/>
  <c r="C65"/>
  <c r="V64"/>
  <c r="K64"/>
  <c r="C64"/>
  <c r="V63"/>
  <c r="K63"/>
  <c r="C63"/>
  <c r="V62"/>
  <c r="K62"/>
  <c r="C62"/>
  <c r="V61"/>
  <c r="K61"/>
  <c r="C61"/>
  <c r="V60"/>
  <c r="K60"/>
  <c r="C60"/>
  <c r="V59"/>
  <c r="K59"/>
  <c r="C59"/>
  <c r="V58"/>
  <c r="K58"/>
  <c r="C58"/>
  <c r="V57"/>
  <c r="K57"/>
  <c r="C57"/>
  <c r="V56"/>
  <c r="K56"/>
  <c r="C56"/>
  <c r="V55"/>
  <c r="K55"/>
  <c r="C55"/>
  <c r="V54"/>
  <c r="K54"/>
  <c r="C54"/>
  <c r="V53"/>
  <c r="K53"/>
  <c r="C53"/>
  <c r="V52"/>
  <c r="K52"/>
  <c r="C52"/>
  <c r="V18"/>
  <c r="V18" i="38" s="1"/>
  <c r="V42" s="1"/>
  <c r="V17" i="22"/>
  <c r="V17" i="38" s="1"/>
  <c r="V41" s="1"/>
  <c r="V16" i="22"/>
  <c r="V16" i="38" s="1"/>
  <c r="V40" s="1"/>
  <c r="V15" i="22"/>
  <c r="V15" i="38" s="1"/>
  <c r="V39" s="1"/>
  <c r="V14" i="22"/>
  <c r="V14" i="38" s="1"/>
  <c r="V38" s="1"/>
  <c r="V13" i="22"/>
  <c r="V13" i="38" s="1"/>
  <c r="V37" s="1"/>
  <c r="V12" i="22"/>
  <c r="V12" i="38" s="1"/>
  <c r="V36" s="1"/>
  <c r="V11" i="22"/>
  <c r="V11" i="38" s="1"/>
  <c r="V35" s="1"/>
  <c r="V10" i="22"/>
  <c r="V10" i="38" s="1"/>
  <c r="V34" s="1"/>
  <c r="V9" i="22"/>
  <c r="V9" i="38" s="1"/>
  <c r="V33" s="1"/>
  <c r="V8" i="22"/>
  <c r="V8" i="38" s="1"/>
  <c r="V32" s="1"/>
  <c r="V7" i="22"/>
  <c r="V7" i="38" s="1"/>
  <c r="V31" s="1"/>
  <c r="V6" i="22"/>
  <c r="V6" i="38" s="1"/>
  <c r="V30" s="1"/>
  <c r="V5" i="22"/>
  <c r="V5" i="38" s="1"/>
  <c r="V29" s="1"/>
  <c r="K18" i="22"/>
  <c r="K18" i="38" s="1"/>
  <c r="K42" s="1"/>
  <c r="K17" i="22"/>
  <c r="K16"/>
  <c r="K16" i="38" s="1"/>
  <c r="K40" s="1"/>
  <c r="K15" i="22"/>
  <c r="K15" i="38" s="1"/>
  <c r="K39" s="1"/>
  <c r="K14" i="22"/>
  <c r="K14" i="38" s="1"/>
  <c r="K38" s="1"/>
  <c r="K13" i="22"/>
  <c r="K13" i="38" s="1"/>
  <c r="K37" s="1"/>
  <c r="K12" i="22"/>
  <c r="K12" i="38" s="1"/>
  <c r="K36" s="1"/>
  <c r="K11" i="22"/>
  <c r="K11" i="38" s="1"/>
  <c r="K35" s="1"/>
  <c r="K10" i="22"/>
  <c r="K10" i="38" s="1"/>
  <c r="K34" s="1"/>
  <c r="K9" i="22"/>
  <c r="K9" i="38" s="1"/>
  <c r="K33" s="1"/>
  <c r="K8" i="22"/>
  <c r="K8" i="38" s="1"/>
  <c r="K32" s="1"/>
  <c r="K7" i="22"/>
  <c r="K7" i="38" s="1"/>
  <c r="K31" s="1"/>
  <c r="K6" i="22"/>
  <c r="K6" i="38" s="1"/>
  <c r="K30" s="1"/>
  <c r="K5" i="22"/>
  <c r="K5" i="38" s="1"/>
  <c r="K29" s="1"/>
  <c r="C18" i="22"/>
  <c r="C18" i="38" s="1"/>
  <c r="C42" s="1"/>
  <c r="C17" i="22"/>
  <c r="C16"/>
  <c r="C16" i="38" s="1"/>
  <c r="C40" s="1"/>
  <c r="C15" i="22"/>
  <c r="C15" i="38" s="1"/>
  <c r="C39" s="1"/>
  <c r="C14" i="22"/>
  <c r="C14" i="38" s="1"/>
  <c r="C38" s="1"/>
  <c r="C13" i="22"/>
  <c r="C13" i="38" s="1"/>
  <c r="C37" s="1"/>
  <c r="C12" i="22"/>
  <c r="C12" i="38" s="1"/>
  <c r="C36" s="1"/>
  <c r="C11" i="22"/>
  <c r="C11" i="38" s="1"/>
  <c r="C35" s="1"/>
  <c r="C10" i="22"/>
  <c r="C10" i="38" s="1"/>
  <c r="C34" s="1"/>
  <c r="C9" i="22"/>
  <c r="C9" i="38" s="1"/>
  <c r="C33" s="1"/>
  <c r="C8" i="22"/>
  <c r="C8" i="38" s="1"/>
  <c r="C32" s="1"/>
  <c r="C7" i="22"/>
  <c r="C7" i="38" s="1"/>
  <c r="C31" s="1"/>
  <c r="C6" i="22"/>
  <c r="C6" i="38" s="1"/>
  <c r="C30" s="1"/>
  <c r="C5" i="22"/>
  <c r="C5" i="38" s="1"/>
  <c r="C29" s="1"/>
  <c r="Y42" i="22"/>
  <c r="X42"/>
  <c r="W42"/>
  <c r="U42"/>
  <c r="T42"/>
  <c r="S42"/>
  <c r="R42"/>
  <c r="Q42"/>
  <c r="P42"/>
  <c r="O42"/>
  <c r="N42"/>
  <c r="M42"/>
  <c r="L42"/>
  <c r="J42"/>
  <c r="I42"/>
  <c r="H42"/>
  <c r="G42"/>
  <c r="F42"/>
  <c r="E42"/>
  <c r="D42"/>
  <c r="B42"/>
  <c r="Y41"/>
  <c r="X41"/>
  <c r="W41"/>
  <c r="U41"/>
  <c r="T41"/>
  <c r="S41"/>
  <c r="R41"/>
  <c r="Q41"/>
  <c r="P41"/>
  <c r="O41"/>
  <c r="N41"/>
  <c r="M41"/>
  <c r="L41"/>
  <c r="J41"/>
  <c r="I41"/>
  <c r="H41"/>
  <c r="G41"/>
  <c r="F41"/>
  <c r="E41"/>
  <c r="D41"/>
  <c r="B41"/>
  <c r="Y40"/>
  <c r="X40"/>
  <c r="W40"/>
  <c r="U40"/>
  <c r="T40"/>
  <c r="S40"/>
  <c r="R40"/>
  <c r="Q40"/>
  <c r="P40"/>
  <c r="O40"/>
  <c r="N40"/>
  <c r="M40"/>
  <c r="L40"/>
  <c r="J40"/>
  <c r="I40"/>
  <c r="H40"/>
  <c r="G40"/>
  <c r="F40"/>
  <c r="E40"/>
  <c r="D40"/>
  <c r="B40"/>
  <c r="Y39"/>
  <c r="X39"/>
  <c r="W39"/>
  <c r="U39"/>
  <c r="T39"/>
  <c r="S39"/>
  <c r="R39"/>
  <c r="Q39"/>
  <c r="P39"/>
  <c r="O39"/>
  <c r="N39"/>
  <c r="M39"/>
  <c r="L39"/>
  <c r="J39"/>
  <c r="I39"/>
  <c r="H39"/>
  <c r="G39"/>
  <c r="F39"/>
  <c r="E39"/>
  <c r="D39"/>
  <c r="B39"/>
  <c r="Y38"/>
  <c r="X38"/>
  <c r="W38"/>
  <c r="U38"/>
  <c r="T38"/>
  <c r="S38"/>
  <c r="R38"/>
  <c r="Q38"/>
  <c r="P38"/>
  <c r="O38"/>
  <c r="N38"/>
  <c r="M38"/>
  <c r="L38"/>
  <c r="J38"/>
  <c r="I38"/>
  <c r="H38"/>
  <c r="G38"/>
  <c r="F38"/>
  <c r="E38"/>
  <c r="D38"/>
  <c r="B38"/>
  <c r="Y37"/>
  <c r="X37"/>
  <c r="W37"/>
  <c r="U37"/>
  <c r="T37"/>
  <c r="S37"/>
  <c r="R37"/>
  <c r="Q37"/>
  <c r="P37"/>
  <c r="O37"/>
  <c r="N37"/>
  <c r="M37"/>
  <c r="L37"/>
  <c r="J37"/>
  <c r="I37"/>
  <c r="H37"/>
  <c r="G37"/>
  <c r="F37"/>
  <c r="E37"/>
  <c r="D37"/>
  <c r="B37"/>
  <c r="Y36"/>
  <c r="X36"/>
  <c r="W36"/>
  <c r="V36"/>
  <c r="U36"/>
  <c r="T36"/>
  <c r="S36"/>
  <c r="R36"/>
  <c r="Q36"/>
  <c r="P36"/>
  <c r="O36"/>
  <c r="N36"/>
  <c r="M36"/>
  <c r="L36"/>
  <c r="J36"/>
  <c r="I36"/>
  <c r="H36"/>
  <c r="G36"/>
  <c r="F36"/>
  <c r="E36"/>
  <c r="D36"/>
  <c r="B36"/>
  <c r="Y35"/>
  <c r="X35"/>
  <c r="W35"/>
  <c r="U35"/>
  <c r="T35"/>
  <c r="S35"/>
  <c r="R35"/>
  <c r="Q35"/>
  <c r="P35"/>
  <c r="O35"/>
  <c r="N35"/>
  <c r="M35"/>
  <c r="L35"/>
  <c r="J35"/>
  <c r="I35"/>
  <c r="H35"/>
  <c r="G35"/>
  <c r="F35"/>
  <c r="E35"/>
  <c r="D35"/>
  <c r="B35"/>
  <c r="Y34"/>
  <c r="X34"/>
  <c r="W34"/>
  <c r="U34"/>
  <c r="T34"/>
  <c r="S34"/>
  <c r="R34"/>
  <c r="Q34"/>
  <c r="P34"/>
  <c r="O34"/>
  <c r="N34"/>
  <c r="M34"/>
  <c r="L34"/>
  <c r="J34"/>
  <c r="I34"/>
  <c r="H34"/>
  <c r="G34"/>
  <c r="F34"/>
  <c r="E34"/>
  <c r="D34"/>
  <c r="B34"/>
  <c r="Y33"/>
  <c r="X33"/>
  <c r="W33"/>
  <c r="U33"/>
  <c r="T33"/>
  <c r="S33"/>
  <c r="R33"/>
  <c r="Q33"/>
  <c r="P33"/>
  <c r="O33"/>
  <c r="N33"/>
  <c r="M33"/>
  <c r="L33"/>
  <c r="J33"/>
  <c r="I33"/>
  <c r="H33"/>
  <c r="G33"/>
  <c r="F33"/>
  <c r="E33"/>
  <c r="D33"/>
  <c r="B33"/>
  <c r="Y32"/>
  <c r="X32"/>
  <c r="W32"/>
  <c r="V32"/>
  <c r="U32"/>
  <c r="T32"/>
  <c r="S32"/>
  <c r="R32"/>
  <c r="Q32"/>
  <c r="P32"/>
  <c r="O32"/>
  <c r="N32"/>
  <c r="M32"/>
  <c r="L32"/>
  <c r="J32"/>
  <c r="I32"/>
  <c r="H32"/>
  <c r="G32"/>
  <c r="F32"/>
  <c r="E32"/>
  <c r="D32"/>
  <c r="B32"/>
  <c r="Y31"/>
  <c r="X31"/>
  <c r="W31"/>
  <c r="U31"/>
  <c r="T31"/>
  <c r="S31"/>
  <c r="R31"/>
  <c r="Q31"/>
  <c r="P31"/>
  <c r="O31"/>
  <c r="N31"/>
  <c r="M31"/>
  <c r="L31"/>
  <c r="J31"/>
  <c r="I31"/>
  <c r="H31"/>
  <c r="G31"/>
  <c r="F31"/>
  <c r="E31"/>
  <c r="D31"/>
  <c r="B31"/>
  <c r="Y30"/>
  <c r="X30"/>
  <c r="W30"/>
  <c r="U30"/>
  <c r="T30"/>
  <c r="S30"/>
  <c r="R30"/>
  <c r="Q30"/>
  <c r="P30"/>
  <c r="O30"/>
  <c r="N30"/>
  <c r="M30"/>
  <c r="L30"/>
  <c r="J30"/>
  <c r="I30"/>
  <c r="H30"/>
  <c r="G30"/>
  <c r="F30"/>
  <c r="E30"/>
  <c r="D30"/>
  <c r="B30"/>
  <c r="Y29"/>
  <c r="X29"/>
  <c r="W29"/>
  <c r="U29"/>
  <c r="T29"/>
  <c r="S29"/>
  <c r="R29"/>
  <c r="Q29"/>
  <c r="P29"/>
  <c r="O29"/>
  <c r="N29"/>
  <c r="M29"/>
  <c r="L29"/>
  <c r="J29"/>
  <c r="I29"/>
  <c r="H29"/>
  <c r="G29"/>
  <c r="F29"/>
  <c r="E29"/>
  <c r="D29"/>
  <c r="B29"/>
  <c r="Y23"/>
  <c r="X23"/>
  <c r="W23"/>
  <c r="U23"/>
  <c r="T23"/>
  <c r="S23"/>
  <c r="R23"/>
  <c r="Q23"/>
  <c r="P23"/>
  <c r="O23"/>
  <c r="N23"/>
  <c r="M23"/>
  <c r="L23"/>
  <c r="J23"/>
  <c r="I23"/>
  <c r="H23"/>
  <c r="G23"/>
  <c r="F23"/>
  <c r="E23"/>
  <c r="D23"/>
  <c r="B23"/>
  <c r="Y22"/>
  <c r="X22"/>
  <c r="W22"/>
  <c r="U22"/>
  <c r="T22"/>
  <c r="S22"/>
  <c r="R22"/>
  <c r="Q22"/>
  <c r="P22"/>
  <c r="O22"/>
  <c r="N22"/>
  <c r="M22"/>
  <c r="L22"/>
  <c r="J22"/>
  <c r="I22"/>
  <c r="H22"/>
  <c r="G22"/>
  <c r="F22"/>
  <c r="E22"/>
  <c r="D22"/>
  <c r="B22"/>
  <c r="Y21"/>
  <c r="X21"/>
  <c r="W21"/>
  <c r="U21"/>
  <c r="T21"/>
  <c r="S21"/>
  <c r="R21"/>
  <c r="Q21"/>
  <c r="P21"/>
  <c r="O21"/>
  <c r="N21"/>
  <c r="M21"/>
  <c r="L21"/>
  <c r="J21"/>
  <c r="I21"/>
  <c r="H21"/>
  <c r="G21"/>
  <c r="F21"/>
  <c r="E21"/>
  <c r="D21"/>
  <c r="B21"/>
  <c r="L23" i="21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Y18" i="17"/>
  <c r="Y44" s="1"/>
  <c r="X18"/>
  <c r="X44" s="1"/>
  <c r="W18"/>
  <c r="W44" s="1"/>
  <c r="V18"/>
  <c r="V44" s="1"/>
  <c r="U18"/>
  <c r="U44" s="1"/>
  <c r="T18"/>
  <c r="T44" s="1"/>
  <c r="S18"/>
  <c r="S44" s="1"/>
  <c r="R18"/>
  <c r="R44" s="1"/>
  <c r="Q18"/>
  <c r="Q44" s="1"/>
  <c r="P18"/>
  <c r="P44" s="1"/>
  <c r="O18"/>
  <c r="O44" s="1"/>
  <c r="N18"/>
  <c r="N44" s="1"/>
  <c r="M18"/>
  <c r="M44" s="1"/>
  <c r="L18"/>
  <c r="L44" s="1"/>
  <c r="K18"/>
  <c r="K44" s="1"/>
  <c r="J18"/>
  <c r="J44" s="1"/>
  <c r="I18"/>
  <c r="I44" s="1"/>
  <c r="H18"/>
  <c r="H44" s="1"/>
  <c r="G18"/>
  <c r="G44" s="1"/>
  <c r="F18"/>
  <c r="F44" s="1"/>
  <c r="E18"/>
  <c r="E44" s="1"/>
  <c r="D18"/>
  <c r="D44" s="1"/>
  <c r="C18"/>
  <c r="C44" s="1"/>
  <c r="B18"/>
  <c r="B44" s="1"/>
  <c r="Y17"/>
  <c r="Y43" s="1"/>
  <c r="X17"/>
  <c r="X43" s="1"/>
  <c r="W17"/>
  <c r="W43" s="1"/>
  <c r="V17"/>
  <c r="V43" s="1"/>
  <c r="U17"/>
  <c r="U43" s="1"/>
  <c r="T17"/>
  <c r="T43" s="1"/>
  <c r="S17"/>
  <c r="S43" s="1"/>
  <c r="R17"/>
  <c r="R43" s="1"/>
  <c r="Q17"/>
  <c r="Q43" s="1"/>
  <c r="P17"/>
  <c r="P43" s="1"/>
  <c r="O17"/>
  <c r="O43" s="1"/>
  <c r="N17"/>
  <c r="N43" s="1"/>
  <c r="M17"/>
  <c r="M43" s="1"/>
  <c r="L17"/>
  <c r="L43" s="1"/>
  <c r="K17"/>
  <c r="K43" s="1"/>
  <c r="J17"/>
  <c r="J43" s="1"/>
  <c r="I17"/>
  <c r="I43" s="1"/>
  <c r="H17"/>
  <c r="H43" s="1"/>
  <c r="G17"/>
  <c r="G43" s="1"/>
  <c r="F17"/>
  <c r="F43" s="1"/>
  <c r="E17"/>
  <c r="E43" s="1"/>
  <c r="D17"/>
  <c r="D43" s="1"/>
  <c r="C17"/>
  <c r="C43" s="1"/>
  <c r="B17"/>
  <c r="B43" s="1"/>
  <c r="Y16"/>
  <c r="Y42" s="1"/>
  <c r="X16"/>
  <c r="X42" s="1"/>
  <c r="W16"/>
  <c r="W42" s="1"/>
  <c r="V16"/>
  <c r="V42" s="1"/>
  <c r="U16"/>
  <c r="U42" s="1"/>
  <c r="T16"/>
  <c r="T42" s="1"/>
  <c r="S16"/>
  <c r="S42" s="1"/>
  <c r="R16"/>
  <c r="R42" s="1"/>
  <c r="Q16"/>
  <c r="Q42" s="1"/>
  <c r="P16"/>
  <c r="P42" s="1"/>
  <c r="O16"/>
  <c r="O42" s="1"/>
  <c r="N16"/>
  <c r="N42" s="1"/>
  <c r="M16"/>
  <c r="M42" s="1"/>
  <c r="L16"/>
  <c r="L42" s="1"/>
  <c r="K16"/>
  <c r="K42" s="1"/>
  <c r="J16"/>
  <c r="J42" s="1"/>
  <c r="I16"/>
  <c r="I42" s="1"/>
  <c r="H16"/>
  <c r="H42" s="1"/>
  <c r="G16"/>
  <c r="G42" s="1"/>
  <c r="F16"/>
  <c r="F42" s="1"/>
  <c r="E16"/>
  <c r="E42" s="1"/>
  <c r="D16"/>
  <c r="D42" s="1"/>
  <c r="C16"/>
  <c r="C42" s="1"/>
  <c r="B16"/>
  <c r="B42" s="1"/>
  <c r="Y15"/>
  <c r="Y41" s="1"/>
  <c r="X15"/>
  <c r="X41" s="1"/>
  <c r="W15"/>
  <c r="W41" s="1"/>
  <c r="V15"/>
  <c r="V41" s="1"/>
  <c r="U15"/>
  <c r="U41" s="1"/>
  <c r="T15"/>
  <c r="T41" s="1"/>
  <c r="S15"/>
  <c r="S41" s="1"/>
  <c r="R15"/>
  <c r="R41" s="1"/>
  <c r="Q15"/>
  <c r="Q41" s="1"/>
  <c r="P15"/>
  <c r="P41" s="1"/>
  <c r="O15"/>
  <c r="O41" s="1"/>
  <c r="N15"/>
  <c r="N41" s="1"/>
  <c r="M15"/>
  <c r="M41" s="1"/>
  <c r="L15"/>
  <c r="L41" s="1"/>
  <c r="K15"/>
  <c r="K41" s="1"/>
  <c r="J15"/>
  <c r="J41" s="1"/>
  <c r="I15"/>
  <c r="I41" s="1"/>
  <c r="H15"/>
  <c r="H41" s="1"/>
  <c r="G15"/>
  <c r="G41" s="1"/>
  <c r="F15"/>
  <c r="F41" s="1"/>
  <c r="E15"/>
  <c r="E41" s="1"/>
  <c r="D15"/>
  <c r="D41" s="1"/>
  <c r="C15"/>
  <c r="C41" s="1"/>
  <c r="B15"/>
  <c r="B41" s="1"/>
  <c r="Y14"/>
  <c r="Y40" s="1"/>
  <c r="X14"/>
  <c r="X40" s="1"/>
  <c r="W14"/>
  <c r="W40" s="1"/>
  <c r="V14"/>
  <c r="V40" s="1"/>
  <c r="U14"/>
  <c r="U40" s="1"/>
  <c r="T14"/>
  <c r="T40" s="1"/>
  <c r="S14"/>
  <c r="S40" s="1"/>
  <c r="R14"/>
  <c r="R40" s="1"/>
  <c r="Q14"/>
  <c r="Q40" s="1"/>
  <c r="P14"/>
  <c r="P40" s="1"/>
  <c r="O14"/>
  <c r="O40" s="1"/>
  <c r="N14"/>
  <c r="N40" s="1"/>
  <c r="M14"/>
  <c r="M40" s="1"/>
  <c r="L14"/>
  <c r="L40" s="1"/>
  <c r="K14"/>
  <c r="K40" s="1"/>
  <c r="J14"/>
  <c r="J40" s="1"/>
  <c r="I14"/>
  <c r="I40" s="1"/>
  <c r="H14"/>
  <c r="H40" s="1"/>
  <c r="G14"/>
  <c r="G40" s="1"/>
  <c r="F14"/>
  <c r="F40" s="1"/>
  <c r="E14"/>
  <c r="E40" s="1"/>
  <c r="D14"/>
  <c r="D40" s="1"/>
  <c r="C14"/>
  <c r="C40" s="1"/>
  <c r="B14"/>
  <c r="B40" s="1"/>
  <c r="Y13"/>
  <c r="Y39" s="1"/>
  <c r="X13"/>
  <c r="X39" s="1"/>
  <c r="W13"/>
  <c r="W39" s="1"/>
  <c r="V13"/>
  <c r="V39" s="1"/>
  <c r="U13"/>
  <c r="U39" s="1"/>
  <c r="T13"/>
  <c r="T39" s="1"/>
  <c r="S13"/>
  <c r="S39" s="1"/>
  <c r="R13"/>
  <c r="R39" s="1"/>
  <c r="Q13"/>
  <c r="Q39" s="1"/>
  <c r="P13"/>
  <c r="P39" s="1"/>
  <c r="O13"/>
  <c r="O39" s="1"/>
  <c r="N13"/>
  <c r="N39" s="1"/>
  <c r="M13"/>
  <c r="M39" s="1"/>
  <c r="L13"/>
  <c r="L39" s="1"/>
  <c r="K13"/>
  <c r="K39" s="1"/>
  <c r="J13"/>
  <c r="J39" s="1"/>
  <c r="I13"/>
  <c r="I39" s="1"/>
  <c r="H13"/>
  <c r="H39" s="1"/>
  <c r="G13"/>
  <c r="G39" s="1"/>
  <c r="F13"/>
  <c r="F39" s="1"/>
  <c r="E13"/>
  <c r="E39" s="1"/>
  <c r="D13"/>
  <c r="D39" s="1"/>
  <c r="C13"/>
  <c r="C39" s="1"/>
  <c r="B13"/>
  <c r="B39" s="1"/>
  <c r="Y12"/>
  <c r="Y38" s="1"/>
  <c r="X12"/>
  <c r="X38" s="1"/>
  <c r="W12"/>
  <c r="W38" s="1"/>
  <c r="V12"/>
  <c r="V38" s="1"/>
  <c r="U12"/>
  <c r="U38" s="1"/>
  <c r="T12"/>
  <c r="T38" s="1"/>
  <c r="S12"/>
  <c r="S38" s="1"/>
  <c r="R12"/>
  <c r="R38" s="1"/>
  <c r="Q12"/>
  <c r="Q38" s="1"/>
  <c r="P12"/>
  <c r="P38" s="1"/>
  <c r="O12"/>
  <c r="O38" s="1"/>
  <c r="N12"/>
  <c r="N38" s="1"/>
  <c r="M12"/>
  <c r="M38" s="1"/>
  <c r="L12"/>
  <c r="L38" s="1"/>
  <c r="K12"/>
  <c r="K38" s="1"/>
  <c r="J12"/>
  <c r="J38" s="1"/>
  <c r="I12"/>
  <c r="I38" s="1"/>
  <c r="H12"/>
  <c r="H38" s="1"/>
  <c r="G12"/>
  <c r="G38" s="1"/>
  <c r="F12"/>
  <c r="F38" s="1"/>
  <c r="E12"/>
  <c r="E38" s="1"/>
  <c r="D12"/>
  <c r="D38" s="1"/>
  <c r="C12"/>
  <c r="C38" s="1"/>
  <c r="B12"/>
  <c r="B38" s="1"/>
  <c r="Y11"/>
  <c r="Y37" s="1"/>
  <c r="X11"/>
  <c r="X37" s="1"/>
  <c r="W11"/>
  <c r="W37" s="1"/>
  <c r="V11"/>
  <c r="V37" s="1"/>
  <c r="U11"/>
  <c r="U37" s="1"/>
  <c r="T11"/>
  <c r="T37" s="1"/>
  <c r="S11"/>
  <c r="S37" s="1"/>
  <c r="R11"/>
  <c r="R37" s="1"/>
  <c r="Q11"/>
  <c r="Q37" s="1"/>
  <c r="P11"/>
  <c r="P37" s="1"/>
  <c r="O11"/>
  <c r="O37" s="1"/>
  <c r="N11"/>
  <c r="N37" s="1"/>
  <c r="M11"/>
  <c r="M37" s="1"/>
  <c r="L11"/>
  <c r="L37" s="1"/>
  <c r="K11"/>
  <c r="K37" s="1"/>
  <c r="J11"/>
  <c r="J37" s="1"/>
  <c r="I11"/>
  <c r="I37" s="1"/>
  <c r="H11"/>
  <c r="H37" s="1"/>
  <c r="G11"/>
  <c r="G37" s="1"/>
  <c r="F11"/>
  <c r="F37" s="1"/>
  <c r="E11"/>
  <c r="E37" s="1"/>
  <c r="D11"/>
  <c r="D37" s="1"/>
  <c r="C11"/>
  <c r="C37" s="1"/>
  <c r="B11"/>
  <c r="B37" s="1"/>
  <c r="Y10"/>
  <c r="Y36" s="1"/>
  <c r="X10"/>
  <c r="X36" s="1"/>
  <c r="W10"/>
  <c r="W36" s="1"/>
  <c r="V10"/>
  <c r="V36" s="1"/>
  <c r="U10"/>
  <c r="U36" s="1"/>
  <c r="T10"/>
  <c r="T36" s="1"/>
  <c r="S10"/>
  <c r="S36" s="1"/>
  <c r="R10"/>
  <c r="R36" s="1"/>
  <c r="Q10"/>
  <c r="Q36" s="1"/>
  <c r="P10"/>
  <c r="P36" s="1"/>
  <c r="O10"/>
  <c r="O36" s="1"/>
  <c r="N10"/>
  <c r="N36" s="1"/>
  <c r="M10"/>
  <c r="M36" s="1"/>
  <c r="L10"/>
  <c r="L36" s="1"/>
  <c r="K10"/>
  <c r="K36" s="1"/>
  <c r="J10"/>
  <c r="J36" s="1"/>
  <c r="I10"/>
  <c r="I36" s="1"/>
  <c r="H10"/>
  <c r="H36" s="1"/>
  <c r="G10"/>
  <c r="G36" s="1"/>
  <c r="F10"/>
  <c r="F36" s="1"/>
  <c r="E10"/>
  <c r="E36" s="1"/>
  <c r="D10"/>
  <c r="D36" s="1"/>
  <c r="C10"/>
  <c r="C36" s="1"/>
  <c r="B10"/>
  <c r="B36" s="1"/>
  <c r="Y9"/>
  <c r="Y35" s="1"/>
  <c r="X9"/>
  <c r="X35" s="1"/>
  <c r="W9"/>
  <c r="W35" s="1"/>
  <c r="V9"/>
  <c r="V35" s="1"/>
  <c r="U9"/>
  <c r="U35" s="1"/>
  <c r="T9"/>
  <c r="T35" s="1"/>
  <c r="S9"/>
  <c r="S35" s="1"/>
  <c r="R9"/>
  <c r="R35" s="1"/>
  <c r="Q9"/>
  <c r="Q35" s="1"/>
  <c r="P9"/>
  <c r="P35" s="1"/>
  <c r="O9"/>
  <c r="O35" s="1"/>
  <c r="N9"/>
  <c r="N35" s="1"/>
  <c r="M9"/>
  <c r="M35" s="1"/>
  <c r="L9"/>
  <c r="L35" s="1"/>
  <c r="K9"/>
  <c r="K35" s="1"/>
  <c r="J9"/>
  <c r="J35" s="1"/>
  <c r="I9"/>
  <c r="I35" s="1"/>
  <c r="H9"/>
  <c r="H35" s="1"/>
  <c r="G9"/>
  <c r="G35" s="1"/>
  <c r="F9"/>
  <c r="F35" s="1"/>
  <c r="E9"/>
  <c r="E35" s="1"/>
  <c r="D9"/>
  <c r="D35" s="1"/>
  <c r="C9"/>
  <c r="C35" s="1"/>
  <c r="B9"/>
  <c r="B35" s="1"/>
  <c r="Y8"/>
  <c r="Y34" s="1"/>
  <c r="X8"/>
  <c r="X34" s="1"/>
  <c r="W8"/>
  <c r="W34" s="1"/>
  <c r="V8"/>
  <c r="V34" s="1"/>
  <c r="U8"/>
  <c r="U34" s="1"/>
  <c r="T8"/>
  <c r="T34" s="1"/>
  <c r="S8"/>
  <c r="S34" s="1"/>
  <c r="R8"/>
  <c r="R34" s="1"/>
  <c r="Q8"/>
  <c r="Q34" s="1"/>
  <c r="P8"/>
  <c r="P34" s="1"/>
  <c r="O8"/>
  <c r="O34" s="1"/>
  <c r="N8"/>
  <c r="N34" s="1"/>
  <c r="M8"/>
  <c r="M34" s="1"/>
  <c r="L8"/>
  <c r="L34" s="1"/>
  <c r="K8"/>
  <c r="K34" s="1"/>
  <c r="J8"/>
  <c r="J34" s="1"/>
  <c r="I8"/>
  <c r="I34" s="1"/>
  <c r="H8"/>
  <c r="H34" s="1"/>
  <c r="G8"/>
  <c r="G34" s="1"/>
  <c r="F8"/>
  <c r="F34" s="1"/>
  <c r="E8"/>
  <c r="E34" s="1"/>
  <c r="D8"/>
  <c r="D34" s="1"/>
  <c r="C8"/>
  <c r="C34" s="1"/>
  <c r="B8"/>
  <c r="B34" s="1"/>
  <c r="Y7"/>
  <c r="Y33" s="1"/>
  <c r="X7"/>
  <c r="X33" s="1"/>
  <c r="W7"/>
  <c r="W33" s="1"/>
  <c r="V7"/>
  <c r="V33" s="1"/>
  <c r="U7"/>
  <c r="U33" s="1"/>
  <c r="T7"/>
  <c r="T33" s="1"/>
  <c r="S7"/>
  <c r="S33" s="1"/>
  <c r="R7"/>
  <c r="R33" s="1"/>
  <c r="Q7"/>
  <c r="Q33" s="1"/>
  <c r="P7"/>
  <c r="P33" s="1"/>
  <c r="O7"/>
  <c r="O33" s="1"/>
  <c r="N7"/>
  <c r="N33" s="1"/>
  <c r="M7"/>
  <c r="M33" s="1"/>
  <c r="L7"/>
  <c r="L33" s="1"/>
  <c r="K7"/>
  <c r="K33" s="1"/>
  <c r="J7"/>
  <c r="J33" s="1"/>
  <c r="I7"/>
  <c r="I33" s="1"/>
  <c r="H7"/>
  <c r="H33" s="1"/>
  <c r="G7"/>
  <c r="G33" s="1"/>
  <c r="F7"/>
  <c r="F33" s="1"/>
  <c r="E7"/>
  <c r="E33" s="1"/>
  <c r="D7"/>
  <c r="D33" s="1"/>
  <c r="C7"/>
  <c r="C33" s="1"/>
  <c r="B7"/>
  <c r="B33" s="1"/>
  <c r="Y6"/>
  <c r="Y32" s="1"/>
  <c r="X6"/>
  <c r="X32" s="1"/>
  <c r="W6"/>
  <c r="W32" s="1"/>
  <c r="V6"/>
  <c r="V32" s="1"/>
  <c r="U6"/>
  <c r="U32" s="1"/>
  <c r="T6"/>
  <c r="T32" s="1"/>
  <c r="S6"/>
  <c r="S32" s="1"/>
  <c r="R6"/>
  <c r="R32" s="1"/>
  <c r="Q6"/>
  <c r="Q32" s="1"/>
  <c r="P6"/>
  <c r="P32" s="1"/>
  <c r="O6"/>
  <c r="O32" s="1"/>
  <c r="N6"/>
  <c r="N32" s="1"/>
  <c r="M6"/>
  <c r="M32" s="1"/>
  <c r="L6"/>
  <c r="L32" s="1"/>
  <c r="K6"/>
  <c r="K32" s="1"/>
  <c r="J6"/>
  <c r="J32" s="1"/>
  <c r="I6"/>
  <c r="I32" s="1"/>
  <c r="H6"/>
  <c r="H32" s="1"/>
  <c r="G6"/>
  <c r="G32" s="1"/>
  <c r="F6"/>
  <c r="F32" s="1"/>
  <c r="E6"/>
  <c r="E32" s="1"/>
  <c r="D6"/>
  <c r="D32" s="1"/>
  <c r="C6"/>
  <c r="C32" s="1"/>
  <c r="B6"/>
  <c r="B32" s="1"/>
  <c r="Y5"/>
  <c r="Y31" s="1"/>
  <c r="X5"/>
  <c r="X31" s="1"/>
  <c r="W5"/>
  <c r="W31" s="1"/>
  <c r="V5"/>
  <c r="V31" s="1"/>
  <c r="U5"/>
  <c r="U31" s="1"/>
  <c r="T5"/>
  <c r="T31" s="1"/>
  <c r="S5"/>
  <c r="S31" s="1"/>
  <c r="R5"/>
  <c r="R31" s="1"/>
  <c r="Q5"/>
  <c r="Q31" s="1"/>
  <c r="P5"/>
  <c r="P31" s="1"/>
  <c r="O5"/>
  <c r="O31" s="1"/>
  <c r="N5"/>
  <c r="N31" s="1"/>
  <c r="M5"/>
  <c r="M31" s="1"/>
  <c r="L5"/>
  <c r="L31" s="1"/>
  <c r="K5"/>
  <c r="K31" s="1"/>
  <c r="J5"/>
  <c r="J31" s="1"/>
  <c r="I5"/>
  <c r="I31" s="1"/>
  <c r="H5"/>
  <c r="H31" s="1"/>
  <c r="G5"/>
  <c r="G31" s="1"/>
  <c r="F5"/>
  <c r="F31" s="1"/>
  <c r="E5"/>
  <c r="E31" s="1"/>
  <c r="D5"/>
  <c r="D31" s="1"/>
  <c r="C5"/>
  <c r="C31" s="1"/>
  <c r="B5"/>
  <c r="B31" s="1"/>
  <c r="Y23"/>
  <c r="X18" i="16"/>
  <c r="W18"/>
  <c r="W44" s="1"/>
  <c r="V18"/>
  <c r="U18"/>
  <c r="U44" s="1"/>
  <c r="T18"/>
  <c r="T44" s="1"/>
  <c r="S18"/>
  <c r="S44" s="1"/>
  <c r="R18"/>
  <c r="Q18"/>
  <c r="Q44" s="1"/>
  <c r="P18"/>
  <c r="O18"/>
  <c r="O44" s="1"/>
  <c r="N18"/>
  <c r="M18"/>
  <c r="M44" s="1"/>
  <c r="L18"/>
  <c r="L44" s="1"/>
  <c r="K18"/>
  <c r="K44" s="1"/>
  <c r="J18"/>
  <c r="I18"/>
  <c r="I44" s="1"/>
  <c r="H18"/>
  <c r="G18"/>
  <c r="G44" s="1"/>
  <c r="F18"/>
  <c r="E18"/>
  <c r="E44" s="1"/>
  <c r="D18"/>
  <c r="D44" s="1"/>
  <c r="C18"/>
  <c r="C44" s="1"/>
  <c r="B18"/>
  <c r="X17"/>
  <c r="X43" s="1"/>
  <c r="W17"/>
  <c r="W43" s="1"/>
  <c r="V17"/>
  <c r="V43" s="1"/>
  <c r="U17"/>
  <c r="T17"/>
  <c r="T43" s="1"/>
  <c r="S17"/>
  <c r="R17"/>
  <c r="R43" s="1"/>
  <c r="Q17"/>
  <c r="P17"/>
  <c r="P43" s="1"/>
  <c r="O17"/>
  <c r="N17"/>
  <c r="N43" s="1"/>
  <c r="M17"/>
  <c r="L17"/>
  <c r="L43" s="1"/>
  <c r="K17"/>
  <c r="K43" s="1"/>
  <c r="J17"/>
  <c r="J43" s="1"/>
  <c r="I17"/>
  <c r="H17"/>
  <c r="H43" s="1"/>
  <c r="G17"/>
  <c r="G43" s="1"/>
  <c r="F17"/>
  <c r="F43" s="1"/>
  <c r="E17"/>
  <c r="D17"/>
  <c r="C17"/>
  <c r="B17"/>
  <c r="B43" s="1"/>
  <c r="X16"/>
  <c r="W16"/>
  <c r="W42" s="1"/>
  <c r="V16"/>
  <c r="U16"/>
  <c r="U42" s="1"/>
  <c r="T16"/>
  <c r="S16"/>
  <c r="S42" s="1"/>
  <c r="R16"/>
  <c r="R42" s="1"/>
  <c r="Q16"/>
  <c r="Q42" s="1"/>
  <c r="P16"/>
  <c r="O16"/>
  <c r="O42" s="1"/>
  <c r="N16"/>
  <c r="M16"/>
  <c r="M42" s="1"/>
  <c r="L16"/>
  <c r="K16"/>
  <c r="K42" s="1"/>
  <c r="J16"/>
  <c r="J42" s="1"/>
  <c r="I16"/>
  <c r="I42" s="1"/>
  <c r="H16"/>
  <c r="G16"/>
  <c r="G42" s="1"/>
  <c r="F16"/>
  <c r="E16"/>
  <c r="E42" s="1"/>
  <c r="D16"/>
  <c r="C16"/>
  <c r="C42" s="1"/>
  <c r="B16"/>
  <c r="B42" s="1"/>
  <c r="X15"/>
  <c r="X41" s="1"/>
  <c r="W15"/>
  <c r="V15"/>
  <c r="U15"/>
  <c r="U41" s="1"/>
  <c r="T15"/>
  <c r="T23" s="1"/>
  <c r="S15"/>
  <c r="R15"/>
  <c r="Q15"/>
  <c r="Q41" s="1"/>
  <c r="P15"/>
  <c r="P41" s="1"/>
  <c r="O15"/>
  <c r="N15"/>
  <c r="M15"/>
  <c r="M41" s="1"/>
  <c r="L15"/>
  <c r="L23" s="1"/>
  <c r="K15"/>
  <c r="J15"/>
  <c r="I15"/>
  <c r="I41" s="1"/>
  <c r="H15"/>
  <c r="H41" s="1"/>
  <c r="G15"/>
  <c r="F15"/>
  <c r="F23" s="1"/>
  <c r="E15"/>
  <c r="E41" s="1"/>
  <c r="D15"/>
  <c r="D23" s="1"/>
  <c r="C15"/>
  <c r="B15"/>
  <c r="X14"/>
  <c r="W14"/>
  <c r="W40" s="1"/>
  <c r="V14"/>
  <c r="U14"/>
  <c r="U40" s="1"/>
  <c r="T14"/>
  <c r="T40" s="1"/>
  <c r="S14"/>
  <c r="S40" s="1"/>
  <c r="R14"/>
  <c r="Q14"/>
  <c r="Q40" s="1"/>
  <c r="P14"/>
  <c r="O14"/>
  <c r="O40" s="1"/>
  <c r="N14"/>
  <c r="M14"/>
  <c r="M40" s="1"/>
  <c r="L14"/>
  <c r="L40" s="1"/>
  <c r="K14"/>
  <c r="K40" s="1"/>
  <c r="J14"/>
  <c r="I14"/>
  <c r="I40" s="1"/>
  <c r="H14"/>
  <c r="G14"/>
  <c r="G40" s="1"/>
  <c r="F14"/>
  <c r="E14"/>
  <c r="E40" s="1"/>
  <c r="D14"/>
  <c r="D40" s="1"/>
  <c r="C14"/>
  <c r="C40" s="1"/>
  <c r="B14"/>
  <c r="X13"/>
  <c r="X39" s="1"/>
  <c r="W13"/>
  <c r="V13"/>
  <c r="V39" s="1"/>
  <c r="U13"/>
  <c r="T13"/>
  <c r="T39" s="1"/>
  <c r="S13"/>
  <c r="S39" s="1"/>
  <c r="R13"/>
  <c r="R39" s="1"/>
  <c r="Q13"/>
  <c r="P13"/>
  <c r="P39" s="1"/>
  <c r="O13"/>
  <c r="N13"/>
  <c r="N39" s="1"/>
  <c r="M13"/>
  <c r="L13"/>
  <c r="L39" s="1"/>
  <c r="K13"/>
  <c r="K39" s="1"/>
  <c r="J13"/>
  <c r="J39" s="1"/>
  <c r="I13"/>
  <c r="H13"/>
  <c r="H39" s="1"/>
  <c r="G13"/>
  <c r="F13"/>
  <c r="F39" s="1"/>
  <c r="E13"/>
  <c r="D13"/>
  <c r="D39" s="1"/>
  <c r="C13"/>
  <c r="C39" s="1"/>
  <c r="B13"/>
  <c r="B39" s="1"/>
  <c r="X12"/>
  <c r="W12"/>
  <c r="W38" s="1"/>
  <c r="V12"/>
  <c r="V38" s="1"/>
  <c r="U12"/>
  <c r="U38" s="1"/>
  <c r="T12"/>
  <c r="S12"/>
  <c r="S38" s="1"/>
  <c r="R12"/>
  <c r="Q12"/>
  <c r="Q38" s="1"/>
  <c r="P12"/>
  <c r="O12"/>
  <c r="O38" s="1"/>
  <c r="N12"/>
  <c r="N38" s="1"/>
  <c r="M12"/>
  <c r="M38" s="1"/>
  <c r="L12"/>
  <c r="K12"/>
  <c r="K38" s="1"/>
  <c r="J12"/>
  <c r="I12"/>
  <c r="I38" s="1"/>
  <c r="H12"/>
  <c r="G12"/>
  <c r="G38" s="1"/>
  <c r="F12"/>
  <c r="F38" s="1"/>
  <c r="E12"/>
  <c r="E38" s="1"/>
  <c r="D12"/>
  <c r="C12"/>
  <c r="C38" s="1"/>
  <c r="B12"/>
  <c r="X11"/>
  <c r="X37" s="1"/>
  <c r="W11"/>
  <c r="V11"/>
  <c r="V37" s="1"/>
  <c r="U11"/>
  <c r="U37" s="1"/>
  <c r="T11"/>
  <c r="T37" s="1"/>
  <c r="S11"/>
  <c r="R11"/>
  <c r="R37" s="1"/>
  <c r="Q11"/>
  <c r="Q37" s="1"/>
  <c r="P11"/>
  <c r="P37" s="1"/>
  <c r="O11"/>
  <c r="N11"/>
  <c r="N37" s="1"/>
  <c r="M11"/>
  <c r="M37" s="1"/>
  <c r="L11"/>
  <c r="L37" s="1"/>
  <c r="K11"/>
  <c r="J11"/>
  <c r="J37" s="1"/>
  <c r="I11"/>
  <c r="I37" s="1"/>
  <c r="H11"/>
  <c r="H37" s="1"/>
  <c r="G11"/>
  <c r="F11"/>
  <c r="F37" s="1"/>
  <c r="E11"/>
  <c r="E37" s="1"/>
  <c r="D11"/>
  <c r="D37" s="1"/>
  <c r="C11"/>
  <c r="B11"/>
  <c r="B37" s="1"/>
  <c r="X10"/>
  <c r="X36" s="1"/>
  <c r="W10"/>
  <c r="W36" s="1"/>
  <c r="V10"/>
  <c r="U10"/>
  <c r="U36" s="1"/>
  <c r="T10"/>
  <c r="S10"/>
  <c r="S36" s="1"/>
  <c r="R10"/>
  <c r="Q10"/>
  <c r="Q36" s="1"/>
  <c r="P10"/>
  <c r="P36" s="1"/>
  <c r="O10"/>
  <c r="O36" s="1"/>
  <c r="N10"/>
  <c r="M10"/>
  <c r="M36" s="1"/>
  <c r="L10"/>
  <c r="K10"/>
  <c r="K36" s="1"/>
  <c r="J10"/>
  <c r="I10"/>
  <c r="I36" s="1"/>
  <c r="H10"/>
  <c r="H36" s="1"/>
  <c r="G10"/>
  <c r="G36" s="1"/>
  <c r="F10"/>
  <c r="E10"/>
  <c r="E36" s="1"/>
  <c r="D10"/>
  <c r="C10"/>
  <c r="C36" s="1"/>
  <c r="B10"/>
  <c r="X9"/>
  <c r="W9"/>
  <c r="V9"/>
  <c r="V35" s="1"/>
  <c r="U9"/>
  <c r="T9"/>
  <c r="T35" s="1"/>
  <c r="S9"/>
  <c r="R9"/>
  <c r="R35" s="1"/>
  <c r="Q9"/>
  <c r="P9"/>
  <c r="P35" s="1"/>
  <c r="O9"/>
  <c r="O35" s="1"/>
  <c r="N9"/>
  <c r="N35" s="1"/>
  <c r="M9"/>
  <c r="L9"/>
  <c r="L35" s="1"/>
  <c r="K9"/>
  <c r="K35" s="1"/>
  <c r="J9"/>
  <c r="J35" s="1"/>
  <c r="I9"/>
  <c r="H9"/>
  <c r="H35" s="1"/>
  <c r="G9"/>
  <c r="F9"/>
  <c r="F35" s="1"/>
  <c r="E9"/>
  <c r="D9"/>
  <c r="D35" s="1"/>
  <c r="C9"/>
  <c r="B9"/>
  <c r="B35" s="1"/>
  <c r="X8"/>
  <c r="W8"/>
  <c r="W34" s="1"/>
  <c r="V8"/>
  <c r="V34" s="1"/>
  <c r="U8"/>
  <c r="U34" s="1"/>
  <c r="T8"/>
  <c r="S8"/>
  <c r="S34" s="1"/>
  <c r="R8"/>
  <c r="Q8"/>
  <c r="Q34" s="1"/>
  <c r="P8"/>
  <c r="O8"/>
  <c r="O34" s="1"/>
  <c r="N8"/>
  <c r="N34" s="1"/>
  <c r="M8"/>
  <c r="M34" s="1"/>
  <c r="L8"/>
  <c r="K8"/>
  <c r="K34" s="1"/>
  <c r="J8"/>
  <c r="I8"/>
  <c r="I34" s="1"/>
  <c r="H8"/>
  <c r="G8"/>
  <c r="G34" s="1"/>
  <c r="F8"/>
  <c r="F34" s="1"/>
  <c r="E8"/>
  <c r="E34" s="1"/>
  <c r="D8"/>
  <c r="C8"/>
  <c r="C34" s="1"/>
  <c r="B8"/>
  <c r="X7"/>
  <c r="X33" s="1"/>
  <c r="W7"/>
  <c r="V7"/>
  <c r="V33" s="1"/>
  <c r="U7"/>
  <c r="U33" s="1"/>
  <c r="T7"/>
  <c r="T33" s="1"/>
  <c r="S7"/>
  <c r="R7"/>
  <c r="R33" s="1"/>
  <c r="Q7"/>
  <c r="Q33" s="1"/>
  <c r="P7"/>
  <c r="P33" s="1"/>
  <c r="O7"/>
  <c r="N7"/>
  <c r="N33" s="1"/>
  <c r="M7"/>
  <c r="M33" s="1"/>
  <c r="L7"/>
  <c r="L33" s="1"/>
  <c r="K7"/>
  <c r="J7"/>
  <c r="J33" s="1"/>
  <c r="I7"/>
  <c r="I33" s="1"/>
  <c r="H7"/>
  <c r="H33" s="1"/>
  <c r="G7"/>
  <c r="F7"/>
  <c r="F33" s="1"/>
  <c r="E7"/>
  <c r="E33" s="1"/>
  <c r="D7"/>
  <c r="D33" s="1"/>
  <c r="C7"/>
  <c r="B7"/>
  <c r="B33" s="1"/>
  <c r="X6"/>
  <c r="X32" s="1"/>
  <c r="W6"/>
  <c r="W32" s="1"/>
  <c r="V6"/>
  <c r="U6"/>
  <c r="U32" s="1"/>
  <c r="T6"/>
  <c r="S6"/>
  <c r="S32" s="1"/>
  <c r="R6"/>
  <c r="Q6"/>
  <c r="Q32" s="1"/>
  <c r="P6"/>
  <c r="P32" s="1"/>
  <c r="O6"/>
  <c r="O32" s="1"/>
  <c r="N6"/>
  <c r="M6"/>
  <c r="M32" s="1"/>
  <c r="L6"/>
  <c r="K6"/>
  <c r="K32" s="1"/>
  <c r="J6"/>
  <c r="I6"/>
  <c r="I32" s="1"/>
  <c r="H6"/>
  <c r="H32" s="1"/>
  <c r="G6"/>
  <c r="G32" s="1"/>
  <c r="F6"/>
  <c r="E6"/>
  <c r="E32" s="1"/>
  <c r="D6"/>
  <c r="C6"/>
  <c r="C32" s="1"/>
  <c r="B6"/>
  <c r="X5"/>
  <c r="X31" s="1"/>
  <c r="W5"/>
  <c r="W21" s="1"/>
  <c r="V5"/>
  <c r="V31" s="1"/>
  <c r="U5"/>
  <c r="T5"/>
  <c r="T31" s="1"/>
  <c r="S5"/>
  <c r="S31" s="1"/>
  <c r="R5"/>
  <c r="R31" s="1"/>
  <c r="Q5"/>
  <c r="P5"/>
  <c r="P31" s="1"/>
  <c r="O5"/>
  <c r="O21" s="1"/>
  <c r="N5"/>
  <c r="N31" s="1"/>
  <c r="M5"/>
  <c r="L5"/>
  <c r="L31" s="1"/>
  <c r="K5"/>
  <c r="K31" s="1"/>
  <c r="J5"/>
  <c r="J31" s="1"/>
  <c r="I5"/>
  <c r="H5"/>
  <c r="H31" s="1"/>
  <c r="G5"/>
  <c r="G21" s="1"/>
  <c r="F5"/>
  <c r="F31" s="1"/>
  <c r="E5"/>
  <c r="D5"/>
  <c r="D31" s="1"/>
  <c r="C5"/>
  <c r="C31" s="1"/>
  <c r="B5"/>
  <c r="B31" s="1"/>
  <c r="Y44"/>
  <c r="X44"/>
  <c r="V44"/>
  <c r="R44"/>
  <c r="P44"/>
  <c r="N44"/>
  <c r="J44"/>
  <c r="H44"/>
  <c r="F44"/>
  <c r="B44"/>
  <c r="Y43"/>
  <c r="U43"/>
  <c r="S43"/>
  <c r="Q43"/>
  <c r="O43"/>
  <c r="M43"/>
  <c r="I43"/>
  <c r="E43"/>
  <c r="D43"/>
  <c r="C43"/>
  <c r="Y42"/>
  <c r="X42"/>
  <c r="V42"/>
  <c r="T42"/>
  <c r="P42"/>
  <c r="N42"/>
  <c r="L42"/>
  <c r="H42"/>
  <c r="F42"/>
  <c r="D42"/>
  <c r="Y41"/>
  <c r="W41"/>
  <c r="S41"/>
  <c r="O41"/>
  <c r="K41"/>
  <c r="G41"/>
  <c r="C41"/>
  <c r="Y40"/>
  <c r="X40"/>
  <c r="V40"/>
  <c r="R40"/>
  <c r="P40"/>
  <c r="N40"/>
  <c r="J40"/>
  <c r="H40"/>
  <c r="F40"/>
  <c r="B40"/>
  <c r="Y39"/>
  <c r="W39"/>
  <c r="U39"/>
  <c r="Q39"/>
  <c r="O39"/>
  <c r="M39"/>
  <c r="I39"/>
  <c r="G39"/>
  <c r="E39"/>
  <c r="Y38"/>
  <c r="X38"/>
  <c r="T38"/>
  <c r="R38"/>
  <c r="P38"/>
  <c r="L38"/>
  <c r="J38"/>
  <c r="H38"/>
  <c r="D38"/>
  <c r="B38"/>
  <c r="Y37"/>
  <c r="W37"/>
  <c r="S37"/>
  <c r="O37"/>
  <c r="K37"/>
  <c r="G37"/>
  <c r="C37"/>
  <c r="Y36"/>
  <c r="V36"/>
  <c r="T36"/>
  <c r="R36"/>
  <c r="N36"/>
  <c r="L36"/>
  <c r="J36"/>
  <c r="F36"/>
  <c r="D36"/>
  <c r="B36"/>
  <c r="Y35"/>
  <c r="X35"/>
  <c r="W35"/>
  <c r="U35"/>
  <c r="S35"/>
  <c r="Q35"/>
  <c r="M35"/>
  <c r="I35"/>
  <c r="G35"/>
  <c r="E35"/>
  <c r="C35"/>
  <c r="Y34"/>
  <c r="X34"/>
  <c r="T34"/>
  <c r="R34"/>
  <c r="P34"/>
  <c r="L34"/>
  <c r="J34"/>
  <c r="H34"/>
  <c r="D34"/>
  <c r="B34"/>
  <c r="Y33"/>
  <c r="W33"/>
  <c r="S33"/>
  <c r="O33"/>
  <c r="K33"/>
  <c r="G33"/>
  <c r="C33"/>
  <c r="Y32"/>
  <c r="V32"/>
  <c r="T32"/>
  <c r="R32"/>
  <c r="N32"/>
  <c r="L32"/>
  <c r="J32"/>
  <c r="F32"/>
  <c r="D32"/>
  <c r="B32"/>
  <c r="Y31"/>
  <c r="W31"/>
  <c r="U31"/>
  <c r="Q31"/>
  <c r="O31"/>
  <c r="M31"/>
  <c r="I31"/>
  <c r="G31"/>
  <c r="E31"/>
  <c r="Y23"/>
  <c r="V23"/>
  <c r="Y22"/>
  <c r="D22"/>
  <c r="Y21"/>
  <c r="S21"/>
  <c r="Q21"/>
  <c r="K21"/>
  <c r="I21"/>
  <c r="C21"/>
  <c r="Y44" i="15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4" i="1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13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1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3" i="7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3" i="6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4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42" i="1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18" i="11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42" s="1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41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40" s="1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B38" s="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37" s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36" s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35" s="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34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33" s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31" s="1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B30" s="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29" s="1"/>
  <c r="Y18" i="10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42" s="1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41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40" s="1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39" s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B38" s="1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37" s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36" s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35" s="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34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33" s="1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B32" s="1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31" s="1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B30" s="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29" s="1"/>
  <c r="Y18" i="9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D22" s="1"/>
  <c r="C5"/>
  <c r="B5"/>
  <c r="Y18" i="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Y21" i="17" l="1"/>
  <c r="T22" i="16"/>
  <c r="D41"/>
  <c r="L41"/>
  <c r="T41"/>
  <c r="B22"/>
  <c r="J22"/>
  <c r="R22"/>
  <c r="V22" i="33"/>
  <c r="B35" i="24"/>
  <c r="B41"/>
  <c r="D22"/>
  <c r="U22"/>
  <c r="G32"/>
  <c r="T32"/>
  <c r="G38"/>
  <c r="G21"/>
  <c r="J39" i="29"/>
  <c r="V41"/>
  <c r="B21" i="16"/>
  <c r="F21"/>
  <c r="J21"/>
  <c r="N21"/>
  <c r="R21"/>
  <c r="V21"/>
  <c r="D23" i="24"/>
  <c r="J31" i="29"/>
  <c r="V33"/>
  <c r="F29"/>
  <c r="V5"/>
  <c r="V29" s="1"/>
  <c r="R29"/>
  <c r="R31"/>
  <c r="F32"/>
  <c r="J33"/>
  <c r="F34"/>
  <c r="N34"/>
  <c r="R34"/>
  <c r="F40"/>
  <c r="R40"/>
  <c r="V16"/>
  <c r="V40" s="1"/>
  <c r="J41"/>
  <c r="N41"/>
  <c r="F42"/>
  <c r="N42"/>
  <c r="R42"/>
  <c r="B31"/>
  <c r="R39"/>
  <c r="F41"/>
  <c r="F36"/>
  <c r="R36"/>
  <c r="V12"/>
  <c r="V36" s="1"/>
  <c r="J37"/>
  <c r="N37"/>
  <c r="V13"/>
  <c r="V37" s="1"/>
  <c r="F38"/>
  <c r="N38"/>
  <c r="R38"/>
  <c r="V22" i="34"/>
  <c r="F30" i="29"/>
  <c r="N30"/>
  <c r="R30"/>
  <c r="V30"/>
  <c r="N31"/>
  <c r="N39"/>
  <c r="R32"/>
  <c r="V8"/>
  <c r="V32" s="1"/>
  <c r="N33"/>
  <c r="V21" i="34"/>
  <c r="J35" i="29"/>
  <c r="N35"/>
  <c r="R35"/>
  <c r="T29"/>
  <c r="V14"/>
  <c r="V38" s="1"/>
  <c r="V15"/>
  <c r="V39" s="1"/>
  <c r="V42" i="34"/>
  <c r="V7" i="29"/>
  <c r="V31" s="1"/>
  <c r="V10"/>
  <c r="V34" s="1"/>
  <c r="V11"/>
  <c r="V35" s="1"/>
  <c r="V18"/>
  <c r="V42" s="1"/>
  <c r="V23" i="34"/>
  <c r="F22" i="51"/>
  <c r="F23"/>
  <c r="F21"/>
  <c r="F30" i="30"/>
  <c r="F54"/>
  <c r="F34"/>
  <c r="F58"/>
  <c r="F38"/>
  <c r="F62"/>
  <c r="F42"/>
  <c r="F66"/>
  <c r="F37"/>
  <c r="F61"/>
  <c r="F41"/>
  <c r="F65"/>
  <c r="F32"/>
  <c r="F56"/>
  <c r="F36"/>
  <c r="F60"/>
  <c r="F40"/>
  <c r="F64"/>
  <c r="F33"/>
  <c r="F57"/>
  <c r="F31"/>
  <c r="F55"/>
  <c r="F35"/>
  <c r="F59"/>
  <c r="F39"/>
  <c r="F63"/>
  <c r="F29"/>
  <c r="F53"/>
  <c r="V23" i="47"/>
  <c r="V21"/>
  <c r="V6" i="50"/>
  <c r="V30" s="1"/>
  <c r="V54" i="47"/>
  <c r="V9" i="50"/>
  <c r="V33" s="1"/>
  <c r="V57" i="47"/>
  <c r="V13" i="50"/>
  <c r="V37" s="1"/>
  <c r="V61" i="47"/>
  <c r="V17" i="50"/>
  <c r="V41" s="1"/>
  <c r="V65" i="47"/>
  <c r="V5" i="50"/>
  <c r="V29" s="1"/>
  <c r="V53" i="47"/>
  <c r="V8" i="50"/>
  <c r="V56" i="47"/>
  <c r="V12" i="50"/>
  <c r="V36" s="1"/>
  <c r="V60" i="47"/>
  <c r="V16" i="50"/>
  <c r="V40" s="1"/>
  <c r="V64" i="47"/>
  <c r="V11" i="50"/>
  <c r="V35" s="1"/>
  <c r="V59" i="47"/>
  <c r="V15" i="50"/>
  <c r="V39" s="1"/>
  <c r="V63" i="47"/>
  <c r="V7" i="50"/>
  <c r="V31" s="1"/>
  <c r="V55" i="47"/>
  <c r="V10" i="50"/>
  <c r="V34" s="1"/>
  <c r="V58" i="47"/>
  <c r="V14" i="50"/>
  <c r="V38" s="1"/>
  <c r="V62" i="47"/>
  <c r="V18" i="50"/>
  <c r="V66" i="47"/>
  <c r="N29" i="29"/>
  <c r="W31"/>
  <c r="W34"/>
  <c r="W35"/>
  <c r="W36"/>
  <c r="W38"/>
  <c r="W39"/>
  <c r="W41"/>
  <c r="W42"/>
  <c r="B29"/>
  <c r="W30"/>
  <c r="W32"/>
  <c r="W33"/>
  <c r="W37"/>
  <c r="W40"/>
  <c r="B30"/>
  <c r="B32"/>
  <c r="B34"/>
  <c r="B36"/>
  <c r="B38"/>
  <c r="B40"/>
  <c r="B42"/>
  <c r="H29"/>
  <c r="P29"/>
  <c r="X29"/>
  <c r="E29" i="11"/>
  <c r="Q29"/>
  <c r="Y29"/>
  <c r="I30"/>
  <c r="Q30"/>
  <c r="U30"/>
  <c r="E31"/>
  <c r="M31"/>
  <c r="Q31"/>
  <c r="U31"/>
  <c r="E33"/>
  <c r="M33"/>
  <c r="U33"/>
  <c r="E34"/>
  <c r="M34"/>
  <c r="U34"/>
  <c r="E35"/>
  <c r="M35"/>
  <c r="U35"/>
  <c r="E36"/>
  <c r="M36"/>
  <c r="U36"/>
  <c r="E37"/>
  <c r="M37"/>
  <c r="U37"/>
  <c r="E38"/>
  <c r="I38"/>
  <c r="Q38"/>
  <c r="U38"/>
  <c r="Y38"/>
  <c r="E40"/>
  <c r="I40"/>
  <c r="M40"/>
  <c r="Q40"/>
  <c r="U40"/>
  <c r="Y40"/>
  <c r="E41"/>
  <c r="I41"/>
  <c r="M41"/>
  <c r="Q41"/>
  <c r="U41"/>
  <c r="Y41"/>
  <c r="E42"/>
  <c r="I42"/>
  <c r="M42"/>
  <c r="U42"/>
  <c r="I29"/>
  <c r="M29"/>
  <c r="U29"/>
  <c r="E30"/>
  <c r="M30"/>
  <c r="Y30"/>
  <c r="I31"/>
  <c r="Y31"/>
  <c r="I33"/>
  <c r="Q33"/>
  <c r="Y33"/>
  <c r="I34"/>
  <c r="Q34"/>
  <c r="Y34"/>
  <c r="I35"/>
  <c r="Q35"/>
  <c r="Y35"/>
  <c r="I36"/>
  <c r="Q36"/>
  <c r="Y36"/>
  <c r="I37"/>
  <c r="Q37"/>
  <c r="Y37"/>
  <c r="M38"/>
  <c r="Q42"/>
  <c r="C29"/>
  <c r="G29"/>
  <c r="K29"/>
  <c r="O29"/>
  <c r="S29"/>
  <c r="W29"/>
  <c r="C30"/>
  <c r="G30"/>
  <c r="K30"/>
  <c r="O30"/>
  <c r="S30"/>
  <c r="W30"/>
  <c r="C31"/>
  <c r="G31"/>
  <c r="K31"/>
  <c r="O31"/>
  <c r="S31"/>
  <c r="W31"/>
  <c r="C33"/>
  <c r="G33"/>
  <c r="K33"/>
  <c r="O33"/>
  <c r="S33"/>
  <c r="W33"/>
  <c r="C34"/>
  <c r="G34"/>
  <c r="K34"/>
  <c r="O34"/>
  <c r="S34"/>
  <c r="W34"/>
  <c r="C35"/>
  <c r="G35"/>
  <c r="K35"/>
  <c r="O35"/>
  <c r="S35"/>
  <c r="W35"/>
  <c r="C36"/>
  <c r="G36"/>
  <c r="K36"/>
  <c r="O36"/>
  <c r="S36"/>
  <c r="W36"/>
  <c r="C37"/>
  <c r="G37"/>
  <c r="K37"/>
  <c r="O37"/>
  <c r="S37"/>
  <c r="W37"/>
  <c r="C38"/>
  <c r="G38"/>
  <c r="K38"/>
  <c r="O38"/>
  <c r="S38"/>
  <c r="W38"/>
  <c r="C40"/>
  <c r="G40"/>
  <c r="K40"/>
  <c r="O40"/>
  <c r="S40"/>
  <c r="W40"/>
  <c r="C41"/>
  <c r="G41"/>
  <c r="K41"/>
  <c r="O41"/>
  <c r="S41"/>
  <c r="W41"/>
  <c r="C42"/>
  <c r="G42"/>
  <c r="K42"/>
  <c r="O42"/>
  <c r="S42"/>
  <c r="F21" i="49"/>
  <c r="F23"/>
  <c r="F91" i="25"/>
  <c r="F92"/>
  <c r="F22" i="49"/>
  <c r="F93" i="25"/>
  <c r="F22"/>
  <c r="F23"/>
  <c r="F32"/>
  <c r="F36"/>
  <c r="F40"/>
  <c r="F33"/>
  <c r="F37"/>
  <c r="F41"/>
  <c r="G23" i="24"/>
  <c r="C12"/>
  <c r="C36" s="1"/>
  <c r="C17"/>
  <c r="C41" s="1"/>
  <c r="C9"/>
  <c r="C22" i="33"/>
  <c r="C5" i="24"/>
  <c r="C29" s="1"/>
  <c r="C8"/>
  <c r="C13"/>
  <c r="C37" s="1"/>
  <c r="C16"/>
  <c r="C40" s="1"/>
  <c r="S33"/>
  <c r="O37"/>
  <c r="O41"/>
  <c r="V18"/>
  <c r="R29"/>
  <c r="O31"/>
  <c r="S31"/>
  <c r="O35"/>
  <c r="S35"/>
  <c r="O39"/>
  <c r="S39"/>
  <c r="J29"/>
  <c r="V6"/>
  <c r="V30" s="1"/>
  <c r="O33"/>
  <c r="V10"/>
  <c r="S37"/>
  <c r="V14"/>
  <c r="V38" s="1"/>
  <c r="S41"/>
  <c r="T30"/>
  <c r="V7"/>
  <c r="V11"/>
  <c r="V35" s="1"/>
  <c r="J36"/>
  <c r="V15"/>
  <c r="J31"/>
  <c r="J35"/>
  <c r="J39"/>
  <c r="C33"/>
  <c r="J42"/>
  <c r="V32" i="33"/>
  <c r="W23" i="24"/>
  <c r="C23" i="33"/>
  <c r="V5" i="24"/>
  <c r="C7"/>
  <c r="C31" s="1"/>
  <c r="V9"/>
  <c r="V33" s="1"/>
  <c r="C11"/>
  <c r="C35" s="1"/>
  <c r="V13"/>
  <c r="C15"/>
  <c r="C39" s="1"/>
  <c r="V17"/>
  <c r="V41" s="1"/>
  <c r="C21" i="33"/>
  <c r="D21" i="24"/>
  <c r="C32" i="33"/>
  <c r="C6" i="24"/>
  <c r="C30" s="1"/>
  <c r="V8"/>
  <c r="V23" s="1"/>
  <c r="C10"/>
  <c r="C34" s="1"/>
  <c r="V12"/>
  <c r="C14"/>
  <c r="C38" s="1"/>
  <c r="V16"/>
  <c r="C18"/>
  <c r="C42" s="1"/>
  <c r="V23" i="33"/>
  <c r="V21"/>
  <c r="T22" i="24"/>
  <c r="T23"/>
  <c r="T29"/>
  <c r="T33"/>
  <c r="T37"/>
  <c r="T41"/>
  <c r="S22"/>
  <c r="K12"/>
  <c r="K36" s="1"/>
  <c r="K13"/>
  <c r="K37" s="1"/>
  <c r="K5"/>
  <c r="K29" s="1"/>
  <c r="K9"/>
  <c r="K33" s="1"/>
  <c r="K16"/>
  <c r="K40" s="1"/>
  <c r="K17"/>
  <c r="K41" s="1"/>
  <c r="K48" i="23"/>
  <c r="K8" i="33"/>
  <c r="K6" i="24"/>
  <c r="K30" s="1"/>
  <c r="K7"/>
  <c r="K31" s="1"/>
  <c r="O22"/>
  <c r="K10"/>
  <c r="K34" s="1"/>
  <c r="K14"/>
  <c r="K38" s="1"/>
  <c r="K15"/>
  <c r="K39" s="1"/>
  <c r="K18"/>
  <c r="K42" s="1"/>
  <c r="K23" i="33"/>
  <c r="K21"/>
  <c r="K11" i="24"/>
  <c r="K35" s="1"/>
  <c r="C35" i="22"/>
  <c r="C29"/>
  <c r="C32"/>
  <c r="C36"/>
  <c r="C33"/>
  <c r="C37"/>
  <c r="C40"/>
  <c r="V40"/>
  <c r="V22"/>
  <c r="V23" i="38"/>
  <c r="C22" i="22"/>
  <c r="V23"/>
  <c r="V33"/>
  <c r="C38"/>
  <c r="C42"/>
  <c r="V30"/>
  <c r="C34"/>
  <c r="V21"/>
  <c r="V29"/>
  <c r="V34"/>
  <c r="V37"/>
  <c r="V41"/>
  <c r="K32"/>
  <c r="K36"/>
  <c r="K38"/>
  <c r="K33"/>
  <c r="K34"/>
  <c r="K30"/>
  <c r="C5" i="48"/>
  <c r="C29" s="1"/>
  <c r="C52" i="38"/>
  <c r="K6" i="48"/>
  <c r="K30" s="1"/>
  <c r="K53" i="38"/>
  <c r="V7" i="48"/>
  <c r="V31" s="1"/>
  <c r="V54" i="38"/>
  <c r="C9" i="48"/>
  <c r="C33" s="1"/>
  <c r="C56" i="38"/>
  <c r="K10" i="48"/>
  <c r="K34" s="1"/>
  <c r="K57" i="38"/>
  <c r="V11" i="48"/>
  <c r="V35" s="1"/>
  <c r="V58" i="38"/>
  <c r="C13" i="48"/>
  <c r="C37" s="1"/>
  <c r="C60" i="38"/>
  <c r="K14" i="48"/>
  <c r="K38" s="1"/>
  <c r="K61" i="38"/>
  <c r="V15" i="48"/>
  <c r="V39" s="1"/>
  <c r="V62" i="38"/>
  <c r="C17" i="48"/>
  <c r="C41" s="1"/>
  <c r="C64" i="38"/>
  <c r="K70" i="22"/>
  <c r="K18" i="48"/>
  <c r="K65" i="38"/>
  <c r="C10" i="48"/>
  <c r="C34" s="1"/>
  <c r="C57" i="38"/>
  <c r="C41" i="22"/>
  <c r="C17" i="38"/>
  <c r="C41" s="1"/>
  <c r="V5" i="48"/>
  <c r="V29" s="1"/>
  <c r="V52" i="38"/>
  <c r="C7" i="48"/>
  <c r="C31" s="1"/>
  <c r="C54" i="38"/>
  <c r="K69" i="22"/>
  <c r="K8" i="48"/>
  <c r="K55" i="38"/>
  <c r="V9" i="48"/>
  <c r="V33" s="1"/>
  <c r="V56" i="38"/>
  <c r="C11" i="48"/>
  <c r="C35" s="1"/>
  <c r="C58" i="38"/>
  <c r="K12" i="48"/>
  <c r="K36" s="1"/>
  <c r="K59" i="38"/>
  <c r="V13" i="48"/>
  <c r="V37" s="1"/>
  <c r="V60" i="38"/>
  <c r="C15" i="48"/>
  <c r="C39" s="1"/>
  <c r="C62" i="38"/>
  <c r="K16" i="48"/>
  <c r="K40" s="1"/>
  <c r="K63" i="38"/>
  <c r="V17" i="48"/>
  <c r="V41" s="1"/>
  <c r="V64" i="38"/>
  <c r="V31" i="22"/>
  <c r="K37"/>
  <c r="C39"/>
  <c r="V35"/>
  <c r="V38"/>
  <c r="K40"/>
  <c r="V42"/>
  <c r="V21" i="38"/>
  <c r="C22"/>
  <c r="C6" i="48"/>
  <c r="C30" s="1"/>
  <c r="C53" i="38"/>
  <c r="K7" i="48"/>
  <c r="K31" s="1"/>
  <c r="K54" i="38"/>
  <c r="V69" i="22"/>
  <c r="V8" i="48"/>
  <c r="V55" i="38"/>
  <c r="K11" i="48"/>
  <c r="K35" s="1"/>
  <c r="K58" i="38"/>
  <c r="V12" i="48"/>
  <c r="V36" s="1"/>
  <c r="V59" i="38"/>
  <c r="C14" i="48"/>
  <c r="C38" s="1"/>
  <c r="C61" i="38"/>
  <c r="K15" i="48"/>
  <c r="K39" s="1"/>
  <c r="K62" i="38"/>
  <c r="V16" i="48"/>
  <c r="V40" s="1"/>
  <c r="V63" i="38"/>
  <c r="C70" i="22"/>
  <c r="C18" i="48"/>
  <c r="C65" i="38"/>
  <c r="K5" i="48"/>
  <c r="K29" s="1"/>
  <c r="K52" i="38"/>
  <c r="V6" i="48"/>
  <c r="V30" s="1"/>
  <c r="V53" i="38"/>
  <c r="C69" i="22"/>
  <c r="C8" i="48"/>
  <c r="C55" i="38"/>
  <c r="K9" i="48"/>
  <c r="K33" s="1"/>
  <c r="K56" i="38"/>
  <c r="V10" i="48"/>
  <c r="V34" s="1"/>
  <c r="V57" i="38"/>
  <c r="C12" i="48"/>
  <c r="C36" s="1"/>
  <c r="C59" i="38"/>
  <c r="K13" i="48"/>
  <c r="K37" s="1"/>
  <c r="K60" i="38"/>
  <c r="V14" i="48"/>
  <c r="V38" s="1"/>
  <c r="V61" i="38"/>
  <c r="C16" i="48"/>
  <c r="C40" s="1"/>
  <c r="C63" i="38"/>
  <c r="K17" i="48"/>
  <c r="K41" s="1"/>
  <c r="K64" i="38"/>
  <c r="V70" i="22"/>
  <c r="V18" i="48"/>
  <c r="V65" i="38"/>
  <c r="C21"/>
  <c r="C21" i="22"/>
  <c r="K21"/>
  <c r="K22"/>
  <c r="C23"/>
  <c r="K23"/>
  <c r="K29"/>
  <c r="C30"/>
  <c r="C31"/>
  <c r="V39"/>
  <c r="V22" i="38"/>
  <c r="C23"/>
  <c r="K41" i="22"/>
  <c r="K17" i="38"/>
  <c r="K41" s="1"/>
  <c r="K35" i="22"/>
  <c r="K23" i="38"/>
  <c r="K31" i="22"/>
  <c r="K39"/>
  <c r="K21" i="38"/>
  <c r="K42" i="22"/>
  <c r="K22" i="38"/>
  <c r="P22" i="16"/>
  <c r="R23"/>
  <c r="E21"/>
  <c r="M21"/>
  <c r="U21"/>
  <c r="H22"/>
  <c r="X22"/>
  <c r="J23"/>
  <c r="B23"/>
  <c r="L22"/>
  <c r="N23"/>
  <c r="B41"/>
  <c r="F41"/>
  <c r="J41"/>
  <c r="N41"/>
  <c r="R41"/>
  <c r="V41"/>
  <c r="H21"/>
  <c r="P21"/>
  <c r="X21"/>
  <c r="W30" i="24"/>
  <c r="F30"/>
  <c r="N30"/>
  <c r="F22"/>
  <c r="N32"/>
  <c r="V32"/>
  <c r="R33"/>
  <c r="W34"/>
  <c r="F34"/>
  <c r="N34"/>
  <c r="V34"/>
  <c r="R36"/>
  <c r="F37"/>
  <c r="N37"/>
  <c r="R37"/>
  <c r="W38"/>
  <c r="F38"/>
  <c r="R38"/>
  <c r="F39"/>
  <c r="N39"/>
  <c r="R39"/>
  <c r="W40"/>
  <c r="F40"/>
  <c r="N40"/>
  <c r="V40"/>
  <c r="R41"/>
  <c r="W42"/>
  <c r="F42"/>
  <c r="N42"/>
  <c r="V42"/>
  <c r="B23"/>
  <c r="B29"/>
  <c r="L30"/>
  <c r="L34"/>
  <c r="L38"/>
  <c r="L40"/>
  <c r="L42"/>
  <c r="H29"/>
  <c r="P29"/>
  <c r="H31"/>
  <c r="X31"/>
  <c r="H22"/>
  <c r="X22"/>
  <c r="H33"/>
  <c r="X33"/>
  <c r="H35"/>
  <c r="X35"/>
  <c r="H37"/>
  <c r="X37"/>
  <c r="H39"/>
  <c r="X39"/>
  <c r="H41"/>
  <c r="X41"/>
  <c r="W21"/>
  <c r="F29"/>
  <c r="N29"/>
  <c r="V29"/>
  <c r="J30"/>
  <c r="R30"/>
  <c r="F31"/>
  <c r="N31"/>
  <c r="R31"/>
  <c r="V31"/>
  <c r="W32"/>
  <c r="J32"/>
  <c r="R32"/>
  <c r="F33"/>
  <c r="N33"/>
  <c r="J34"/>
  <c r="R34"/>
  <c r="F35"/>
  <c r="N35"/>
  <c r="R35"/>
  <c r="W36"/>
  <c r="F36"/>
  <c r="N36"/>
  <c r="V36"/>
  <c r="V37"/>
  <c r="J38"/>
  <c r="N38"/>
  <c r="V39"/>
  <c r="J40"/>
  <c r="R40"/>
  <c r="F41"/>
  <c r="N41"/>
  <c r="R42"/>
  <c r="B21"/>
  <c r="B22"/>
  <c r="T34"/>
  <c r="T36"/>
  <c r="T38"/>
  <c r="T40"/>
  <c r="T42"/>
  <c r="E29" i="10"/>
  <c r="M29"/>
  <c r="U29"/>
  <c r="Y29"/>
  <c r="I30"/>
  <c r="Q30"/>
  <c r="E31"/>
  <c r="M31"/>
  <c r="U31"/>
  <c r="Y31"/>
  <c r="I32"/>
  <c r="Q32"/>
  <c r="Y32"/>
  <c r="I33"/>
  <c r="Q33"/>
  <c r="E34"/>
  <c r="M34"/>
  <c r="U34"/>
  <c r="E35"/>
  <c r="M35"/>
  <c r="U35"/>
  <c r="I36"/>
  <c r="Q36"/>
  <c r="E37"/>
  <c r="E38"/>
  <c r="I29"/>
  <c r="Q29"/>
  <c r="E30"/>
  <c r="M30"/>
  <c r="U30"/>
  <c r="Y30"/>
  <c r="I31"/>
  <c r="Q31"/>
  <c r="E32"/>
  <c r="M32"/>
  <c r="U32"/>
  <c r="E33"/>
  <c r="M33"/>
  <c r="U33"/>
  <c r="Y33"/>
  <c r="I34"/>
  <c r="Q34"/>
  <c r="Y34"/>
  <c r="I35"/>
  <c r="Q35"/>
  <c r="E36"/>
  <c r="M36"/>
  <c r="I37"/>
  <c r="C29"/>
  <c r="G29"/>
  <c r="K29"/>
  <c r="O29"/>
  <c r="S29"/>
  <c r="W29"/>
  <c r="C30"/>
  <c r="G30"/>
  <c r="K30"/>
  <c r="O30"/>
  <c r="S30"/>
  <c r="W30"/>
  <c r="C31"/>
  <c r="G31"/>
  <c r="K31"/>
  <c r="O31"/>
  <c r="S31"/>
  <c r="W31"/>
  <c r="C32"/>
  <c r="G32"/>
  <c r="K32"/>
  <c r="O32"/>
  <c r="S32"/>
  <c r="W32"/>
  <c r="C33"/>
  <c r="G33"/>
  <c r="K33"/>
  <c r="O33"/>
  <c r="S33"/>
  <c r="W33"/>
  <c r="C34"/>
  <c r="G34"/>
  <c r="K34"/>
  <c r="O34"/>
  <c r="S34"/>
  <c r="W34"/>
  <c r="C35"/>
  <c r="G35"/>
  <c r="K35"/>
  <c r="O35"/>
  <c r="S35"/>
  <c r="W35"/>
  <c r="C36"/>
  <c r="G36"/>
  <c r="K36"/>
  <c r="O36"/>
  <c r="S36"/>
  <c r="W36"/>
  <c r="C37"/>
  <c r="G37"/>
  <c r="K37"/>
  <c r="O37"/>
  <c r="S37"/>
  <c r="W37"/>
  <c r="C38"/>
  <c r="G38"/>
  <c r="K38"/>
  <c r="O38"/>
  <c r="S38"/>
  <c r="W38"/>
  <c r="C39"/>
  <c r="G39"/>
  <c r="K39"/>
  <c r="O39"/>
  <c r="S39"/>
  <c r="C40"/>
  <c r="G40"/>
  <c r="Y35"/>
  <c r="U36"/>
  <c r="Y36"/>
  <c r="M37"/>
  <c r="Q37"/>
  <c r="I38"/>
  <c r="M38"/>
  <c r="E39"/>
  <c r="I39"/>
  <c r="E40"/>
  <c r="U37"/>
  <c r="Y37"/>
  <c r="Q38"/>
  <c r="U38"/>
  <c r="Y38"/>
  <c r="M39"/>
  <c r="Q39"/>
  <c r="H23" i="16"/>
  <c r="P23"/>
  <c r="X23"/>
  <c r="F21" i="24"/>
  <c r="J21"/>
  <c r="R21"/>
  <c r="N22"/>
  <c r="R22"/>
  <c r="F23"/>
  <c r="J23"/>
  <c r="R23"/>
  <c r="B30"/>
  <c r="Y30"/>
  <c r="F32"/>
  <c r="Y32"/>
  <c r="Y34"/>
  <c r="Y36"/>
  <c r="Y38"/>
  <c r="Y40"/>
  <c r="Y42"/>
  <c r="E29"/>
  <c r="I29"/>
  <c r="M29"/>
  <c r="Q29"/>
  <c r="U29"/>
  <c r="Y29"/>
  <c r="E30"/>
  <c r="I30"/>
  <c r="M30"/>
  <c r="Q30"/>
  <c r="U30"/>
  <c r="E31"/>
  <c r="I31"/>
  <c r="Y31"/>
  <c r="M32"/>
  <c r="Q32"/>
  <c r="U32"/>
  <c r="E33"/>
  <c r="I33"/>
  <c r="Y33"/>
  <c r="M34"/>
  <c r="Q34"/>
  <c r="U34"/>
  <c r="E35"/>
  <c r="I35"/>
  <c r="Y35"/>
  <c r="M36"/>
  <c r="Q36"/>
  <c r="U36"/>
  <c r="E37"/>
  <c r="I37"/>
  <c r="Y37"/>
  <c r="M38"/>
  <c r="Q38"/>
  <c r="U38"/>
  <c r="E39"/>
  <c r="I39"/>
  <c r="E41"/>
  <c r="E30" i="29"/>
  <c r="I30"/>
  <c r="M30"/>
  <c r="Q30"/>
  <c r="U30"/>
  <c r="Y30"/>
  <c r="E31"/>
  <c r="I31"/>
  <c r="M31"/>
  <c r="Q31"/>
  <c r="U31"/>
  <c r="Y31"/>
  <c r="E32"/>
  <c r="I32"/>
  <c r="M32"/>
  <c r="Q32"/>
  <c r="U32"/>
  <c r="Y32"/>
  <c r="E33"/>
  <c r="I33"/>
  <c r="M33"/>
  <c r="Q33"/>
  <c r="U33"/>
  <c r="Y33"/>
  <c r="E34"/>
  <c r="I34"/>
  <c r="M34"/>
  <c r="Q34"/>
  <c r="U34"/>
  <c r="Y34"/>
  <c r="E35"/>
  <c r="I35"/>
  <c r="M35"/>
  <c r="Q35"/>
  <c r="U35"/>
  <c r="Y35"/>
  <c r="E36"/>
  <c r="I36"/>
  <c r="M36"/>
  <c r="Q36"/>
  <c r="U36"/>
  <c r="Y36"/>
  <c r="E37"/>
  <c r="I37"/>
  <c r="M37"/>
  <c r="Q37"/>
  <c r="U37"/>
  <c r="Y37"/>
  <c r="E38"/>
  <c r="I38"/>
  <c r="M38"/>
  <c r="Q38"/>
  <c r="U38"/>
  <c r="Y38"/>
  <c r="E39"/>
  <c r="I39"/>
  <c r="M39"/>
  <c r="Q39"/>
  <c r="U39"/>
  <c r="Y39"/>
  <c r="E40"/>
  <c r="I40"/>
  <c r="M40"/>
  <c r="Q40"/>
  <c r="U40"/>
  <c r="Y40"/>
  <c r="E41"/>
  <c r="I41"/>
  <c r="M41"/>
  <c r="Q41"/>
  <c r="U41"/>
  <c r="Y41"/>
  <c r="E42"/>
  <c r="I42"/>
  <c r="M42"/>
  <c r="Q42"/>
  <c r="U42"/>
  <c r="Y42"/>
  <c r="K32" i="24"/>
  <c r="X29"/>
  <c r="H30"/>
  <c r="P30"/>
  <c r="X30"/>
  <c r="M31"/>
  <c r="Q31"/>
  <c r="U31"/>
  <c r="E32"/>
  <c r="I32"/>
  <c r="P32"/>
  <c r="X32"/>
  <c r="M33"/>
  <c r="Q33"/>
  <c r="U33"/>
  <c r="E34"/>
  <c r="I34"/>
  <c r="P34"/>
  <c r="X34"/>
  <c r="M35"/>
  <c r="Q35"/>
  <c r="U35"/>
  <c r="E36"/>
  <c r="I36"/>
  <c r="P36"/>
  <c r="X36"/>
  <c r="M37"/>
  <c r="Q37"/>
  <c r="U37"/>
  <c r="E38"/>
  <c r="I38"/>
  <c r="P38"/>
  <c r="X38"/>
  <c r="M39"/>
  <c r="Q39"/>
  <c r="U39"/>
  <c r="E40"/>
  <c r="I40"/>
  <c r="P40"/>
  <c r="X40"/>
  <c r="M41"/>
  <c r="Q41"/>
  <c r="U41"/>
  <c r="E42"/>
  <c r="I42"/>
  <c r="P42"/>
  <c r="X42"/>
  <c r="D30" i="29"/>
  <c r="H30"/>
  <c r="L30"/>
  <c r="P30"/>
  <c r="T30"/>
  <c r="X30"/>
  <c r="D31"/>
  <c r="H31"/>
  <c r="L31"/>
  <c r="P31"/>
  <c r="T31"/>
  <c r="X31"/>
  <c r="D32"/>
  <c r="H32"/>
  <c r="L32"/>
  <c r="P32"/>
  <c r="T32"/>
  <c r="X32"/>
  <c r="D33"/>
  <c r="H33"/>
  <c r="L33"/>
  <c r="P33"/>
  <c r="T33"/>
  <c r="X33"/>
  <c r="D34"/>
  <c r="H34"/>
  <c r="L34"/>
  <c r="P34"/>
  <c r="T34"/>
  <c r="X34"/>
  <c r="D35"/>
  <c r="H35"/>
  <c r="L35"/>
  <c r="P35"/>
  <c r="T35"/>
  <c r="X35"/>
  <c r="D36"/>
  <c r="H36"/>
  <c r="L36"/>
  <c r="P36"/>
  <c r="T36"/>
  <c r="X36"/>
  <c r="D37"/>
  <c r="H37"/>
  <c r="L37"/>
  <c r="P37"/>
  <c r="T37"/>
  <c r="X37"/>
  <c r="D38"/>
  <c r="H38"/>
  <c r="L38"/>
  <c r="P38"/>
  <c r="T38"/>
  <c r="X38"/>
  <c r="D39"/>
  <c r="H39"/>
  <c r="L39"/>
  <c r="P39"/>
  <c r="T39"/>
  <c r="X39"/>
  <c r="D40"/>
  <c r="H40"/>
  <c r="L40"/>
  <c r="P40"/>
  <c r="T40"/>
  <c r="X40"/>
  <c r="D41"/>
  <c r="H41"/>
  <c r="L41"/>
  <c r="P41"/>
  <c r="T41"/>
  <c r="X41"/>
  <c r="D42"/>
  <c r="H42"/>
  <c r="L42"/>
  <c r="P42"/>
  <c r="T42"/>
  <c r="X42"/>
  <c r="D21" i="16"/>
  <c r="L21"/>
  <c r="T21"/>
  <c r="F22"/>
  <c r="N22"/>
  <c r="V22"/>
  <c r="N21" i="24"/>
  <c r="N23"/>
  <c r="D29"/>
  <c r="L29"/>
  <c r="D31"/>
  <c r="L31"/>
  <c r="P31"/>
  <c r="D32"/>
  <c r="H32"/>
  <c r="D33"/>
  <c r="L33"/>
  <c r="P33"/>
  <c r="D34"/>
  <c r="H34"/>
  <c r="D35"/>
  <c r="L35"/>
  <c r="P35"/>
  <c r="D36"/>
  <c r="H36"/>
  <c r="D37"/>
  <c r="L37"/>
  <c r="P37"/>
  <c r="D38"/>
  <c r="H38"/>
  <c r="D39"/>
  <c r="L39"/>
  <c r="P39"/>
  <c r="D40"/>
  <c r="H40"/>
  <c r="D41"/>
  <c r="L41"/>
  <c r="P41"/>
  <c r="D42"/>
  <c r="H42"/>
  <c r="G29"/>
  <c r="O29"/>
  <c r="S29"/>
  <c r="W29"/>
  <c r="G30"/>
  <c r="O30"/>
  <c r="S30"/>
  <c r="G31"/>
  <c r="W31"/>
  <c r="C32"/>
  <c r="O32"/>
  <c r="S32"/>
  <c r="G33"/>
  <c r="W33"/>
  <c r="O34"/>
  <c r="S34"/>
  <c r="G35"/>
  <c r="W35"/>
  <c r="O36"/>
  <c r="S36"/>
  <c r="G37"/>
  <c r="W37"/>
  <c r="O38"/>
  <c r="S38"/>
  <c r="G39"/>
  <c r="D29" i="29"/>
  <c r="L29"/>
  <c r="C30"/>
  <c r="G30"/>
  <c r="K30"/>
  <c r="O30"/>
  <c r="S30"/>
  <c r="C31"/>
  <c r="G31"/>
  <c r="K31"/>
  <c r="O31"/>
  <c r="S31"/>
  <c r="C32"/>
  <c r="G32"/>
  <c r="K32"/>
  <c r="O32"/>
  <c r="S32"/>
  <c r="C33"/>
  <c r="G33"/>
  <c r="K33"/>
  <c r="O33"/>
  <c r="S33"/>
  <c r="C34"/>
  <c r="G34"/>
  <c r="K34"/>
  <c r="O34"/>
  <c r="S34"/>
  <c r="C35"/>
  <c r="G35"/>
  <c r="K35"/>
  <c r="O35"/>
  <c r="S35"/>
  <c r="C36"/>
  <c r="G36"/>
  <c r="K36"/>
  <c r="O36"/>
  <c r="S36"/>
  <c r="C37"/>
  <c r="G37"/>
  <c r="K37"/>
  <c r="O37"/>
  <c r="S37"/>
  <c r="C38"/>
  <c r="G38"/>
  <c r="K38"/>
  <c r="O38"/>
  <c r="S38"/>
  <c r="C39"/>
  <c r="G39"/>
  <c r="K39"/>
  <c r="O39"/>
  <c r="S39"/>
  <c r="C40"/>
  <c r="G40"/>
  <c r="K40"/>
  <c r="O40"/>
  <c r="S40"/>
  <c r="C41"/>
  <c r="G41"/>
  <c r="K41"/>
  <c r="O41"/>
  <c r="S41"/>
  <c r="C42"/>
  <c r="G42"/>
  <c r="K42"/>
  <c r="O42"/>
  <c r="S42"/>
  <c r="U39" i="10"/>
  <c r="W39"/>
  <c r="Y39"/>
  <c r="I40"/>
  <c r="K40"/>
  <c r="M40"/>
  <c r="O40"/>
  <c r="Q40"/>
  <c r="S40"/>
  <c r="U40"/>
  <c r="W40"/>
  <c r="Y40"/>
  <c r="C41"/>
  <c r="E41"/>
  <c r="G41"/>
  <c r="I41"/>
  <c r="K41"/>
  <c r="M41"/>
  <c r="O41"/>
  <c r="Q41"/>
  <c r="S41"/>
  <c r="U41"/>
  <c r="W41"/>
  <c r="C42"/>
  <c r="E42"/>
  <c r="G42"/>
  <c r="I42"/>
  <c r="K42"/>
  <c r="W42" i="11"/>
  <c r="M42" i="10"/>
  <c r="Y42" i="11"/>
  <c r="Y41" i="10"/>
  <c r="O42"/>
  <c r="Q42"/>
  <c r="M40" i="24"/>
  <c r="G41"/>
  <c r="F70" i="31"/>
  <c r="F71"/>
  <c r="F21"/>
  <c r="F22"/>
  <c r="F23"/>
  <c r="F69"/>
  <c r="F93" i="30"/>
  <c r="F94"/>
  <c r="F21"/>
  <c r="F22"/>
  <c r="F23"/>
  <c r="F92"/>
  <c r="C29" i="29"/>
  <c r="E29"/>
  <c r="G29"/>
  <c r="I29"/>
  <c r="K29"/>
  <c r="M29"/>
  <c r="O29"/>
  <c r="Q29"/>
  <c r="S29"/>
  <c r="U29"/>
  <c r="W29"/>
  <c r="Y29"/>
  <c r="C21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W39" i="24"/>
  <c r="Y39"/>
  <c r="O40"/>
  <c r="Q40"/>
  <c r="I41"/>
  <c r="S42" i="10"/>
  <c r="U42"/>
  <c r="W42"/>
  <c r="S40" i="24"/>
  <c r="U40"/>
  <c r="E22"/>
  <c r="G22"/>
  <c r="I22"/>
  <c r="W22"/>
  <c r="Y22"/>
  <c r="W41"/>
  <c r="Y41"/>
  <c r="M42"/>
  <c r="O42"/>
  <c r="Q42"/>
  <c r="S42"/>
  <c r="U42"/>
  <c r="Y42" i="10"/>
  <c r="C22" i="8"/>
  <c r="I22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E22"/>
  <c r="G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D29" i="10"/>
  <c r="F29"/>
  <c r="H29"/>
  <c r="J29"/>
  <c r="L29"/>
  <c r="N29"/>
  <c r="P29"/>
  <c r="R29"/>
  <c r="T29"/>
  <c r="V29"/>
  <c r="X29"/>
  <c r="D30"/>
  <c r="F30"/>
  <c r="H30"/>
  <c r="J30"/>
  <c r="L30"/>
  <c r="N30"/>
  <c r="P30"/>
  <c r="R30"/>
  <c r="T30"/>
  <c r="V30"/>
  <c r="X30"/>
  <c r="D31"/>
  <c r="F31"/>
  <c r="H31"/>
  <c r="J31"/>
  <c r="L31"/>
  <c r="N31"/>
  <c r="P31"/>
  <c r="R31"/>
  <c r="T31"/>
  <c r="V31"/>
  <c r="X31"/>
  <c r="D32"/>
  <c r="F32"/>
  <c r="H32"/>
  <c r="J32"/>
  <c r="L32"/>
  <c r="N32"/>
  <c r="P32"/>
  <c r="R32"/>
  <c r="T32"/>
  <c r="V32"/>
  <c r="X32"/>
  <c r="D33"/>
  <c r="F33"/>
  <c r="H33"/>
  <c r="J33"/>
  <c r="L33"/>
  <c r="N33"/>
  <c r="P33"/>
  <c r="R33"/>
  <c r="T33"/>
  <c r="V33"/>
  <c r="X33"/>
  <c r="D34"/>
  <c r="F34"/>
  <c r="H34"/>
  <c r="J34"/>
  <c r="L34"/>
  <c r="N34"/>
  <c r="P34"/>
  <c r="R34"/>
  <c r="T34"/>
  <c r="V34"/>
  <c r="X34"/>
  <c r="D35"/>
  <c r="F35"/>
  <c r="H35"/>
  <c r="J35"/>
  <c r="L35"/>
  <c r="N35"/>
  <c r="P35"/>
  <c r="R35"/>
  <c r="T35"/>
  <c r="V35"/>
  <c r="X35"/>
  <c r="D36"/>
  <c r="F36"/>
  <c r="H36"/>
  <c r="J36"/>
  <c r="L36"/>
  <c r="N36"/>
  <c r="P36"/>
  <c r="R36"/>
  <c r="T36"/>
  <c r="V36"/>
  <c r="X36"/>
  <c r="D37"/>
  <c r="F37"/>
  <c r="H37"/>
  <c r="J37"/>
  <c r="L37"/>
  <c r="N37"/>
  <c r="P37"/>
  <c r="R37"/>
  <c r="T37"/>
  <c r="V37"/>
  <c r="X37"/>
  <c r="D38"/>
  <c r="F38"/>
  <c r="H38"/>
  <c r="J38"/>
  <c r="L38"/>
  <c r="N38"/>
  <c r="P38"/>
  <c r="R38"/>
  <c r="T38"/>
  <c r="V38"/>
  <c r="X38"/>
  <c r="D39"/>
  <c r="F39"/>
  <c r="H39"/>
  <c r="J39"/>
  <c r="L39"/>
  <c r="N39"/>
  <c r="P39"/>
  <c r="R39"/>
  <c r="T39"/>
  <c r="V39"/>
  <c r="X39"/>
  <c r="D40"/>
  <c r="F40"/>
  <c r="H40"/>
  <c r="J40"/>
  <c r="L40"/>
  <c r="N40"/>
  <c r="P40"/>
  <c r="R40"/>
  <c r="T40"/>
  <c r="V40"/>
  <c r="X40"/>
  <c r="D41"/>
  <c r="F41"/>
  <c r="H41"/>
  <c r="J41"/>
  <c r="L41"/>
  <c r="N41"/>
  <c r="P41"/>
  <c r="R41"/>
  <c r="T41"/>
  <c r="V41"/>
  <c r="X41"/>
  <c r="D42"/>
  <c r="F42"/>
  <c r="H42"/>
  <c r="J42"/>
  <c r="L42"/>
  <c r="N42"/>
  <c r="P42"/>
  <c r="R42"/>
  <c r="T42"/>
  <c r="V42"/>
  <c r="X42"/>
  <c r="C22" i="16"/>
  <c r="E22"/>
  <c r="G22"/>
  <c r="I22"/>
  <c r="K22"/>
  <c r="M22"/>
  <c r="O22"/>
  <c r="Q22"/>
  <c r="S22"/>
  <c r="U22"/>
  <c r="W22"/>
  <c r="C23"/>
  <c r="E23"/>
  <c r="G23"/>
  <c r="I23"/>
  <c r="K23"/>
  <c r="M23"/>
  <c r="O23"/>
  <c r="Q23"/>
  <c r="S23"/>
  <c r="U23"/>
  <c r="W23"/>
  <c r="C68" i="22"/>
  <c r="K68"/>
  <c r="V68"/>
  <c r="M21" i="24"/>
  <c r="O21"/>
  <c r="Q21"/>
  <c r="S21"/>
  <c r="U21"/>
  <c r="M23"/>
  <c r="O23"/>
  <c r="Q23"/>
  <c r="S23"/>
  <c r="U23"/>
  <c r="Y22" i="17"/>
  <c r="K22" i="28"/>
  <c r="K49"/>
  <c r="C48"/>
  <c r="C49"/>
  <c r="V48"/>
  <c r="V49"/>
  <c r="K23"/>
  <c r="C22"/>
  <c r="C23"/>
  <c r="V22"/>
  <c r="V23"/>
  <c r="C21"/>
  <c r="K21"/>
  <c r="C47"/>
  <c r="K47"/>
  <c r="V21"/>
  <c r="V47"/>
  <c r="K71" i="27"/>
  <c r="C70"/>
  <c r="C71"/>
  <c r="V70"/>
  <c r="V71"/>
  <c r="C21"/>
  <c r="K21"/>
  <c r="C22"/>
  <c r="K22"/>
  <c r="C23"/>
  <c r="K23"/>
  <c r="C69"/>
  <c r="K69"/>
  <c r="V21"/>
  <c r="V22"/>
  <c r="V23"/>
  <c r="V69"/>
  <c r="F21" i="26"/>
  <c r="F22"/>
  <c r="F23"/>
  <c r="F68"/>
  <c r="C92" i="25"/>
  <c r="C93"/>
  <c r="C21"/>
  <c r="C22"/>
  <c r="C23"/>
  <c r="C91"/>
  <c r="V21" i="24"/>
  <c r="K49" i="23"/>
  <c r="C48"/>
  <c r="V48"/>
  <c r="C49"/>
  <c r="V49"/>
  <c r="C21"/>
  <c r="K21"/>
  <c r="C22"/>
  <c r="K22"/>
  <c r="C23"/>
  <c r="K23"/>
  <c r="C47"/>
  <c r="K47"/>
  <c r="V21"/>
  <c r="V22"/>
  <c r="V23"/>
  <c r="V47"/>
  <c r="E21" i="9"/>
  <c r="E23"/>
  <c r="K21"/>
  <c r="K23"/>
  <c r="O21"/>
  <c r="O23"/>
  <c r="S21"/>
  <c r="S23"/>
  <c r="Y21"/>
  <c r="Y23"/>
  <c r="B23"/>
  <c r="B21"/>
  <c r="F23"/>
  <c r="F21"/>
  <c r="H23"/>
  <c r="H21"/>
  <c r="J23"/>
  <c r="J21"/>
  <c r="L23"/>
  <c r="L21"/>
  <c r="N23"/>
  <c r="N21"/>
  <c r="P23"/>
  <c r="P21"/>
  <c r="R23"/>
  <c r="R21"/>
  <c r="T23"/>
  <c r="T21"/>
  <c r="V23"/>
  <c r="V21"/>
  <c r="X23"/>
  <c r="X21"/>
  <c r="B32" i="11"/>
  <c r="B22"/>
  <c r="D32"/>
  <c r="D22"/>
  <c r="F32"/>
  <c r="F22"/>
  <c r="H32"/>
  <c r="H22"/>
  <c r="J32"/>
  <c r="J22"/>
  <c r="L32"/>
  <c r="L22"/>
  <c r="N32"/>
  <c r="N22"/>
  <c r="P32"/>
  <c r="P22"/>
  <c r="R32"/>
  <c r="R22"/>
  <c r="T32"/>
  <c r="T22"/>
  <c r="V32"/>
  <c r="V22"/>
  <c r="X32"/>
  <c r="X22"/>
  <c r="B39"/>
  <c r="B23"/>
  <c r="B21"/>
  <c r="D23"/>
  <c r="D21"/>
  <c r="D39"/>
  <c r="F39"/>
  <c r="F23"/>
  <c r="F21"/>
  <c r="H23"/>
  <c r="H21"/>
  <c r="H39"/>
  <c r="J39"/>
  <c r="J23"/>
  <c r="J21"/>
  <c r="L23"/>
  <c r="L21"/>
  <c r="L39"/>
  <c r="N39"/>
  <c r="N23"/>
  <c r="N21"/>
  <c r="P23"/>
  <c r="P21"/>
  <c r="P39"/>
  <c r="R39"/>
  <c r="R23"/>
  <c r="R21"/>
  <c r="T23"/>
  <c r="T21"/>
  <c r="T39"/>
  <c r="V39"/>
  <c r="V23"/>
  <c r="V21"/>
  <c r="X23"/>
  <c r="X21"/>
  <c r="X39"/>
  <c r="C22" i="9"/>
  <c r="G22"/>
  <c r="K22"/>
  <c r="O22"/>
  <c r="S22"/>
  <c r="Y22"/>
  <c r="B22"/>
  <c r="F22"/>
  <c r="H22"/>
  <c r="J22"/>
  <c r="L22"/>
  <c r="N22"/>
  <c r="P22"/>
  <c r="R22"/>
  <c r="T22"/>
  <c r="V22"/>
  <c r="X22"/>
  <c r="D23"/>
  <c r="D29" i="11"/>
  <c r="F29"/>
  <c r="H29"/>
  <c r="J29"/>
  <c r="L29"/>
  <c r="N29"/>
  <c r="P29"/>
  <c r="R29"/>
  <c r="T29"/>
  <c r="V29"/>
  <c r="X29"/>
  <c r="D30"/>
  <c r="F30"/>
  <c r="H30"/>
  <c r="J30"/>
  <c r="L30"/>
  <c r="N30"/>
  <c r="P30"/>
  <c r="R30"/>
  <c r="T30"/>
  <c r="V30"/>
  <c r="X30"/>
  <c r="D31"/>
  <c r="F31"/>
  <c r="H31"/>
  <c r="J31"/>
  <c r="L31"/>
  <c r="N31"/>
  <c r="P31"/>
  <c r="R31"/>
  <c r="T31"/>
  <c r="V31"/>
  <c r="X31"/>
  <c r="D33"/>
  <c r="F33"/>
  <c r="H33"/>
  <c r="J33"/>
  <c r="L33"/>
  <c r="N33"/>
  <c r="P33"/>
  <c r="R33"/>
  <c r="T33"/>
  <c r="V33"/>
  <c r="X33"/>
  <c r="D34"/>
  <c r="F34"/>
  <c r="H34"/>
  <c r="J34"/>
  <c r="L34"/>
  <c r="N34"/>
  <c r="P34"/>
  <c r="R34"/>
  <c r="T34"/>
  <c r="V34"/>
  <c r="X34"/>
  <c r="D35"/>
  <c r="F35"/>
  <c r="H35"/>
  <c r="J35"/>
  <c r="L35"/>
  <c r="N35"/>
  <c r="P35"/>
  <c r="R35"/>
  <c r="T35"/>
  <c r="V35"/>
  <c r="X35"/>
  <c r="D36"/>
  <c r="F36"/>
  <c r="H36"/>
  <c r="J36"/>
  <c r="L36"/>
  <c r="N36"/>
  <c r="P36"/>
  <c r="R36"/>
  <c r="T36"/>
  <c r="V36"/>
  <c r="X36"/>
  <c r="D37"/>
  <c r="F37"/>
  <c r="H37"/>
  <c r="J37"/>
  <c r="L37"/>
  <c r="N37"/>
  <c r="P37"/>
  <c r="R37"/>
  <c r="T37"/>
  <c r="V37"/>
  <c r="X37"/>
  <c r="D38"/>
  <c r="F38"/>
  <c r="H38"/>
  <c r="J38"/>
  <c r="L38"/>
  <c r="N38"/>
  <c r="P38"/>
  <c r="R38"/>
  <c r="T38"/>
  <c r="V38"/>
  <c r="X38"/>
  <c r="D40"/>
  <c r="F40"/>
  <c r="H40"/>
  <c r="J40"/>
  <c r="L40"/>
  <c r="N40"/>
  <c r="P40"/>
  <c r="R40"/>
  <c r="T40"/>
  <c r="V40"/>
  <c r="X40"/>
  <c r="D41"/>
  <c r="F41"/>
  <c r="H41"/>
  <c r="J41"/>
  <c r="L41"/>
  <c r="N41"/>
  <c r="P41"/>
  <c r="R41"/>
  <c r="T41"/>
  <c r="V41"/>
  <c r="X41"/>
  <c r="D42"/>
  <c r="F42"/>
  <c r="H42"/>
  <c r="J42"/>
  <c r="L42"/>
  <c r="N42"/>
  <c r="P42"/>
  <c r="R42"/>
  <c r="T42"/>
  <c r="V42"/>
  <c r="X42"/>
  <c r="B21" i="8"/>
  <c r="D21"/>
  <c r="F21"/>
  <c r="H21"/>
  <c r="J21"/>
  <c r="L21"/>
  <c r="N21"/>
  <c r="P21"/>
  <c r="R21"/>
  <c r="T21"/>
  <c r="V21"/>
  <c r="X21"/>
  <c r="B21" i="10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C23" i="9"/>
  <c r="C21"/>
  <c r="G21"/>
  <c r="G23"/>
  <c r="I21"/>
  <c r="I23"/>
  <c r="M21"/>
  <c r="M23"/>
  <c r="Q21"/>
  <c r="Q23"/>
  <c r="U21"/>
  <c r="U23"/>
  <c r="W21"/>
  <c r="W23"/>
  <c r="C32" i="11"/>
  <c r="C22"/>
  <c r="E32"/>
  <c r="E22"/>
  <c r="G32"/>
  <c r="G22"/>
  <c r="I32"/>
  <c r="I22"/>
  <c r="K32"/>
  <c r="K22"/>
  <c r="M32"/>
  <c r="M22"/>
  <c r="O32"/>
  <c r="O22"/>
  <c r="Q32"/>
  <c r="Q22"/>
  <c r="S32"/>
  <c r="S22"/>
  <c r="U32"/>
  <c r="U22"/>
  <c r="W32"/>
  <c r="W22"/>
  <c r="Y32"/>
  <c r="Y22"/>
  <c r="C39"/>
  <c r="C23"/>
  <c r="C21"/>
  <c r="E39"/>
  <c r="E23"/>
  <c r="E21"/>
  <c r="G39"/>
  <c r="G23"/>
  <c r="G21"/>
  <c r="I39"/>
  <c r="I23"/>
  <c r="I21"/>
  <c r="K39"/>
  <c r="K23"/>
  <c r="K21"/>
  <c r="M39"/>
  <c r="M23"/>
  <c r="M21"/>
  <c r="O39"/>
  <c r="O23"/>
  <c r="O21"/>
  <c r="Q39"/>
  <c r="Q23"/>
  <c r="Q21"/>
  <c r="S39"/>
  <c r="S23"/>
  <c r="S21"/>
  <c r="U39"/>
  <c r="U23"/>
  <c r="U21"/>
  <c r="W39"/>
  <c r="W23"/>
  <c r="W21"/>
  <c r="Y39"/>
  <c r="Y23"/>
  <c r="Y21"/>
  <c r="E22" i="9"/>
  <c r="I22"/>
  <c r="M22"/>
  <c r="Q22"/>
  <c r="U22"/>
  <c r="W22"/>
  <c r="C21" i="8"/>
  <c r="E21"/>
  <c r="G21"/>
  <c r="I21"/>
  <c r="K21"/>
  <c r="M21"/>
  <c r="O21"/>
  <c r="Q21"/>
  <c r="S21"/>
  <c r="U21"/>
  <c r="W21"/>
  <c r="Y21"/>
  <c r="C21" i="10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D21" i="9"/>
  <c r="C21" i="17"/>
  <c r="E21"/>
  <c r="G21"/>
  <c r="I21"/>
  <c r="K21"/>
  <c r="M21"/>
  <c r="O21"/>
  <c r="Q21"/>
  <c r="S21"/>
  <c r="U21"/>
  <c r="W21"/>
  <c r="C22"/>
  <c r="E22"/>
  <c r="G22"/>
  <c r="I22"/>
  <c r="K22"/>
  <c r="M22"/>
  <c r="O22"/>
  <c r="Q22"/>
  <c r="S22"/>
  <c r="U22"/>
  <c r="W22"/>
  <c r="C23"/>
  <c r="E23"/>
  <c r="G23"/>
  <c r="I23"/>
  <c r="K23"/>
  <c r="M23"/>
  <c r="O23"/>
  <c r="Q23"/>
  <c r="S23"/>
  <c r="U23"/>
  <c r="W23"/>
  <c r="B21"/>
  <c r="D21"/>
  <c r="F21"/>
  <c r="H21"/>
  <c r="J21"/>
  <c r="L21"/>
  <c r="N21"/>
  <c r="P21"/>
  <c r="R21"/>
  <c r="T21"/>
  <c r="V21"/>
  <c r="X21"/>
  <c r="B22"/>
  <c r="D22"/>
  <c r="F22"/>
  <c r="H22"/>
  <c r="J22"/>
  <c r="L22"/>
  <c r="N22"/>
  <c r="P22"/>
  <c r="R22"/>
  <c r="T22"/>
  <c r="V22"/>
  <c r="X22"/>
  <c r="B23"/>
  <c r="D23"/>
  <c r="F23"/>
  <c r="H23"/>
  <c r="J23"/>
  <c r="L23"/>
  <c r="N23"/>
  <c r="P23"/>
  <c r="R23"/>
  <c r="T23"/>
  <c r="V23"/>
  <c r="X23"/>
  <c r="K69" i="38" l="1"/>
  <c r="V42" i="50"/>
  <c r="V21"/>
  <c r="V23"/>
  <c r="V32"/>
  <c r="V22"/>
  <c r="V71" i="47"/>
  <c r="V69"/>
  <c r="V70"/>
  <c r="C23" i="24"/>
  <c r="C21"/>
  <c r="C22"/>
  <c r="K22"/>
  <c r="V22"/>
  <c r="K32" i="33"/>
  <c r="K22"/>
  <c r="K23" i="24"/>
  <c r="K21"/>
  <c r="V70" i="38"/>
  <c r="V68"/>
  <c r="C68"/>
  <c r="C70"/>
  <c r="C32" i="48"/>
  <c r="C22"/>
  <c r="V32"/>
  <c r="V22"/>
  <c r="K70" i="38"/>
  <c r="K68"/>
  <c r="K22" i="48"/>
  <c r="K32"/>
  <c r="K21"/>
  <c r="K23"/>
  <c r="K42"/>
  <c r="V42"/>
  <c r="V21"/>
  <c r="V23"/>
  <c r="C42"/>
  <c r="C21"/>
  <c r="C23"/>
  <c r="C69" i="38"/>
  <c r="V69"/>
  <c r="B1" i="1"/>
  <c r="K1" s="1"/>
  <c r="V1" s="1"/>
  <c r="B1" i="12" l="1"/>
  <c r="K1" s="1"/>
  <c r="V1" s="1"/>
  <c r="B1" i="40" l="1"/>
  <c r="K1" s="1"/>
  <c r="V1" s="1"/>
  <c r="B1" i="14" l="1"/>
  <c r="K1" s="1"/>
  <c r="V1" s="1"/>
  <c r="B27" l="1"/>
  <c r="K27" s="1"/>
  <c r="V27" s="1"/>
  <c r="B1" i="41" l="1"/>
  <c r="K1" s="1"/>
  <c r="V1" s="1"/>
  <c r="B1" i="42" l="1"/>
  <c r="K1" s="1"/>
  <c r="V1" s="1"/>
  <c r="B1" i="22" l="1"/>
  <c r="K1" s="1"/>
  <c r="V1" s="1"/>
  <c r="B48" l="1"/>
  <c r="K48" s="1"/>
  <c r="V48" s="1"/>
  <c r="B1" i="39" l="1"/>
  <c r="K1" s="1"/>
  <c r="V1" s="1"/>
  <c r="B48" l="1"/>
  <c r="K48" s="1"/>
  <c r="V48" s="1"/>
  <c r="B1" i="38" l="1"/>
  <c r="K1" s="1"/>
  <c r="V1" s="1"/>
  <c r="B48" l="1"/>
  <c r="K48" s="1"/>
  <c r="V48" s="1"/>
  <c r="B48" i="25" l="1"/>
  <c r="B1"/>
  <c r="B71" l="1"/>
  <c r="B1" i="52" l="1"/>
  <c r="K1" s="1"/>
  <c r="V1" s="1"/>
  <c r="B1" i="23"/>
  <c r="K1" s="1"/>
  <c r="V1" s="1"/>
  <c r="B27" i="52" l="1"/>
  <c r="K27" s="1"/>
  <c r="V27" s="1"/>
  <c r="B27" i="23"/>
  <c r="K27" s="1"/>
  <c r="V27" s="1"/>
  <c r="B1" i="26" l="1"/>
  <c r="B48" l="1"/>
  <c r="B1" i="48" l="1"/>
  <c r="K1" s="1"/>
  <c r="V1" s="1"/>
  <c r="B1" i="49" l="1"/>
  <c r="B1" i="24" l="1"/>
  <c r="K1" s="1"/>
  <c r="V1" s="1"/>
  <c r="B1" i="53" l="1"/>
  <c r="K1" s="1"/>
  <c r="V1" s="1"/>
  <c r="B1" i="16" l="1"/>
  <c r="K1" s="1"/>
  <c r="V1" s="1"/>
  <c r="B27" l="1"/>
  <c r="K27" s="1"/>
  <c r="V27" s="1"/>
  <c r="B1" i="10" l="1"/>
  <c r="K1" s="1"/>
  <c r="V1" s="1"/>
  <c r="B1" i="33" l="1"/>
  <c r="K1" s="1"/>
  <c r="V1" s="1"/>
  <c r="B1" i="5" l="1"/>
  <c r="K1" s="1"/>
  <c r="V1" s="1"/>
  <c r="B1" i="7" l="1"/>
  <c r="K1" s="1"/>
  <c r="V1" s="1"/>
  <c r="B1" i="9" l="1"/>
  <c r="K1" s="1"/>
  <c r="V1" s="1"/>
  <c r="B1" i="2" l="1"/>
  <c r="K1" s="1"/>
  <c r="V1" s="1"/>
  <c r="B1" i="13" l="1"/>
  <c r="K1" s="1"/>
  <c r="V1" s="1"/>
  <c r="B1" i="43" l="1"/>
  <c r="K1" s="1"/>
  <c r="V1" s="1"/>
  <c r="B1" i="15" l="1"/>
  <c r="K1" s="1"/>
  <c r="V1" s="1"/>
  <c r="B27" l="1"/>
  <c r="K27" s="1"/>
  <c r="V27" s="1"/>
  <c r="B1" i="44" l="1"/>
  <c r="K1" s="1"/>
  <c r="V1" s="1"/>
  <c r="B1" i="45" l="1"/>
  <c r="K1" s="1"/>
  <c r="V1" s="1"/>
  <c r="B1" i="27" l="1"/>
  <c r="K1" s="1"/>
  <c r="V1" s="1"/>
  <c r="B49" l="1"/>
  <c r="K49" s="1"/>
  <c r="V49" s="1"/>
  <c r="B1" i="46" l="1"/>
  <c r="K1" s="1"/>
  <c r="V1" s="1"/>
  <c r="B48" l="1"/>
  <c r="K48" s="1"/>
  <c r="V48" s="1"/>
  <c r="B1" i="47" l="1"/>
  <c r="K1" s="1"/>
  <c r="V1" s="1"/>
  <c r="B49" l="1"/>
  <c r="K49" s="1"/>
  <c r="V49" s="1"/>
  <c r="B1" i="30" l="1"/>
  <c r="B49" l="1"/>
  <c r="B72" l="1"/>
  <c r="B1" i="28" l="1"/>
  <c r="K1" s="1"/>
  <c r="V1" s="1"/>
  <c r="B27" l="1"/>
  <c r="K27" s="1"/>
  <c r="V27" s="1"/>
  <c r="B1" i="54" l="1"/>
  <c r="K1" s="1"/>
  <c r="V1" s="1"/>
  <c r="B27" l="1"/>
  <c r="K27" s="1"/>
  <c r="V27" s="1"/>
  <c r="B1" i="31" l="1"/>
  <c r="B49" l="1"/>
  <c r="B1" i="50" l="1"/>
  <c r="K1" s="1"/>
  <c r="V1" s="1"/>
  <c r="B1" i="51" l="1"/>
  <c r="B1" i="29" l="1"/>
  <c r="K1" s="1"/>
  <c r="V1" s="1"/>
  <c r="B1" i="55" l="1"/>
  <c r="K1" s="1"/>
  <c r="V1" s="1"/>
  <c r="B1" i="17" l="1"/>
  <c r="K1" s="1"/>
  <c r="V1" s="1"/>
  <c r="B27" l="1"/>
  <c r="K27" s="1"/>
  <c r="V27" s="1"/>
  <c r="B1" i="11" l="1"/>
  <c r="K1" s="1"/>
  <c r="V1" s="1"/>
  <c r="B1" i="34" l="1"/>
  <c r="K1" s="1"/>
  <c r="V1" s="1"/>
  <c r="B1" i="20" l="1"/>
  <c r="B1" i="36" l="1"/>
  <c r="B1" i="19" l="1"/>
  <c r="B1" i="37" l="1"/>
  <c r="B1" i="35" l="1"/>
  <c r="B1" i="21"/>
</calcChain>
</file>

<file path=xl/sharedStrings.xml><?xml version="1.0" encoding="utf-8"?>
<sst xmlns="http://schemas.openxmlformats.org/spreadsheetml/2006/main" count="6953" uniqueCount="263">
  <si>
    <t>Utilities</t>
  </si>
  <si>
    <t>Mining and oil and gas extraction</t>
  </si>
  <si>
    <t>Agriculture, forestry, fishing and hunting</t>
  </si>
  <si>
    <t>Business sector, goods</t>
  </si>
  <si>
    <t>Business sector industries</t>
  </si>
  <si>
    <t>Construction</t>
  </si>
  <si>
    <t>Manufacturing</t>
  </si>
  <si>
    <t>Non-durable manufacturing industries</t>
  </si>
  <si>
    <t>Durable manufacturing industries</t>
  </si>
  <si>
    <t>Business sector, services</t>
  </si>
  <si>
    <t>Wholesale trade</t>
  </si>
  <si>
    <t>Retail trade</t>
  </si>
  <si>
    <t>Transportation and warehousing</t>
  </si>
  <si>
    <t>Information and cultural industries</t>
  </si>
  <si>
    <t>Professional, scientific and technical services</t>
  </si>
  <si>
    <t>Arts, entertainment and recreation</t>
  </si>
  <si>
    <t>Accommodation and food services</t>
  </si>
  <si>
    <t>Other private services</t>
  </si>
  <si>
    <t>FIRE</t>
  </si>
  <si>
    <t>ASWMRS</t>
  </si>
  <si>
    <t>Source:</t>
  </si>
  <si>
    <t>Compound Annual Growth Rates, per cent</t>
  </si>
  <si>
    <t>1997-2010</t>
  </si>
  <si>
    <t>1997-2000</t>
  </si>
  <si>
    <t>2000-2010</t>
  </si>
  <si>
    <t>Statistics Canada, Labour Productiviy Measures - Provinces and Territories, CANSIM Table 383-0011.</t>
  </si>
  <si>
    <t>(as a share of the business sector)</t>
  </si>
  <si>
    <t>Industrial Production</t>
  </si>
  <si>
    <t>Energy Sector</t>
  </si>
  <si>
    <t>Business Sector Industries, Excluding Farms</t>
  </si>
  <si>
    <t>Notes:</t>
  </si>
  <si>
    <t>1) Industrial production - Includes NAICS codes 21, 22, and 31-33; 2) Energy Sector - Includes NAICS codes 211, 2121, 21229, 213, 2211, 2212, 32411, 32419, 4861, 4862, and 4869.</t>
  </si>
  <si>
    <t>(millions)</t>
  </si>
  <si>
    <t>..</t>
  </si>
  <si>
    <t>ICT Sector</t>
  </si>
  <si>
    <t>3) ICT Sector - Includes NAICS codes 3333, 3341, 33421, 33422, 3344, 3345, 33592, 41, 5112, 5152, 517, 518, 5190, 5A0520, 5415.</t>
  </si>
  <si>
    <t>Statistics Canada: 1) Labour Productiviy Measures - Provinces and Territories, CANSIM Table 383-0011; 2) GDP by Industry - Provincial and Territorial, CANSIM Table 379-0026.</t>
  </si>
  <si>
    <t>1997-2007</t>
  </si>
  <si>
    <t>2000-2007</t>
  </si>
  <si>
    <t>1) FIRE - Finance, Insurance, Real Estate, Rental and Leasing;  2) ASWMRS - Administrative and Support, Waste Management and Remediation Services.</t>
  </si>
  <si>
    <t>CSLS calculations based on tables NGDP_NS and RGDP_NS.</t>
  </si>
  <si>
    <t>CSLS calculations based on tables NGDP_Can and RGDP_Can.</t>
  </si>
  <si>
    <t>(index 2002=100)</t>
  </si>
  <si>
    <t>(as a % of the business sector)</t>
  </si>
  <si>
    <t>(chained 2002 dollars per hour worked)</t>
  </si>
  <si>
    <t>(persons)</t>
  </si>
  <si>
    <t>CSLS calculations based on tables NGDP_Can and LComp_Can.</t>
  </si>
  <si>
    <t>CSLS calculations based on tables NGDP_NS and LComp_NS.</t>
  </si>
  <si>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</si>
  <si>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</si>
  <si>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</si>
  <si>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</si>
  <si>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</si>
  <si>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</si>
  <si>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</si>
  <si>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</si>
  <si>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</si>
  <si>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</si>
  <si>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</si>
  <si>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Statistics Canada, Fixed Capital Flows and Stocks, CANSIM Table 031-0003.</t>
  </si>
  <si>
    <t>(millions, chained 2002 dollars)</t>
  </si>
  <si>
    <t>(millions, current dollars)</t>
  </si>
  <si>
    <t>Industrial production - Includes NAICS codes 113, 21, 2211, 2212, 23 and 31-33.</t>
  </si>
  <si>
    <t>CSLS calculations based on tables Tot_K_Can and Hrs_Wkd_Can.</t>
  </si>
  <si>
    <t>Total Investment</t>
  </si>
  <si>
    <t>Building</t>
  </si>
  <si>
    <t>Engineering</t>
  </si>
  <si>
    <t>Machinery and Equipment</t>
  </si>
  <si>
    <t>ICT</t>
  </si>
  <si>
    <t>Computers</t>
  </si>
  <si>
    <t>Telecommunication Equipment</t>
  </si>
  <si>
    <t>Software</t>
  </si>
  <si>
    <t>Hours Worked, Canada, Business Sector Industries, 1997-2010</t>
  </si>
  <si>
    <t>Total Number of Jobs, Canada, Business Sector Industries, 1997-2010</t>
  </si>
  <si>
    <t>Nominal GDP, Canada, Business Sector Industries, 1997-2007</t>
  </si>
  <si>
    <t>Real GDP, Canada, Business Sector Industries, 1997-2010</t>
  </si>
  <si>
    <t>Implicit Price Deflator, Canada, Business Sector Industries, 1997-2007</t>
  </si>
  <si>
    <t>Labour Productivity, Canada, Business Sector Industries, 1997-2010</t>
  </si>
  <si>
    <t>Labour Compensation, Canada, Business Sector Industries, 1997-2010</t>
  </si>
  <si>
    <t>(as a share of nominal GDP)</t>
  </si>
  <si>
    <t>Capital Compensation, Canada, Business Sector Industries, 1997-2007</t>
  </si>
  <si>
    <t>Labour Compensation as a Share of Nominal GDP, Canada, Business Sector Industries, 1997-2007</t>
  </si>
  <si>
    <t>Capital Compensation as a Share of Nominal GDP, Canada, Business Sector Industries, 1997-2007</t>
  </si>
  <si>
    <t>Capital Intensity, Canada, Business Sector Industries, 1997-2010</t>
  </si>
  <si>
    <t>Hours Worked, Nova Scotia, Business Sector Industries, 1997-2010</t>
  </si>
  <si>
    <t>Total Number of Jobs, Nova Scotia, Business Sector Industries, 1997-2010</t>
  </si>
  <si>
    <t>Nominal GDP, Nova Scotia, Business Sector Industries, 1997-2007</t>
  </si>
  <si>
    <t>Real GDP, Nova Scotia, Business Sector Industries, 1997-2010</t>
  </si>
  <si>
    <t>Implicit Price Deflator, Nova Scotia, Business Sector Industries, 1997-2007</t>
  </si>
  <si>
    <t>Labour Productivity, Nova Scotia, Business Sector Industries, 1997-2010</t>
  </si>
  <si>
    <t>Labour Compensation, Nova Scotia, Business Sector Industries, 1997-2010</t>
  </si>
  <si>
    <t>Capital Compensation, Nova Scotia, Business Sector Industries, 1997-2007</t>
  </si>
  <si>
    <t>Statistics Canada, Fixed Capital Flows and Stocks, CANSIM Table 031-0002.</t>
  </si>
  <si>
    <t>3) Regarding the FIRE sector, data on Real Estate and Rental and Leasing, as well as Management of Companies and Enterprises, were not available due to confidentiality reasons.</t>
  </si>
  <si>
    <t>CSLS calculations based on tables Tot_K_NS and Hrs_Wkd_NS.</t>
  </si>
  <si>
    <t>A Detailed Analysis of Nova Scotia's Productivity Performance, 1997-2010</t>
  </si>
  <si>
    <t>Hrs_Wkd_Can</t>
  </si>
  <si>
    <t>Jobs_Can</t>
  </si>
  <si>
    <t>NGDP_Can</t>
  </si>
  <si>
    <t>RGDP_Can</t>
  </si>
  <si>
    <t>IPD_Can</t>
  </si>
  <si>
    <t>LP_Can</t>
  </si>
  <si>
    <t>Lcomp_Can</t>
  </si>
  <si>
    <t>Kcomp_Can</t>
  </si>
  <si>
    <t>KI_Can</t>
  </si>
  <si>
    <t>Inv_Asset_Can</t>
  </si>
  <si>
    <t>K_Asset_Can</t>
  </si>
  <si>
    <t>Hrs_Wkd_NS</t>
  </si>
  <si>
    <t>Jobs_NS</t>
  </si>
  <si>
    <t>NGDP_NS</t>
  </si>
  <si>
    <t>RGDP_NS</t>
  </si>
  <si>
    <t>IPD_NS</t>
  </si>
  <si>
    <t>LP_NS</t>
  </si>
  <si>
    <t>Lcomp_NS</t>
  </si>
  <si>
    <t>Kcomp_NS</t>
  </si>
  <si>
    <t>KI_NS</t>
  </si>
  <si>
    <t>Inv_Asset_NS</t>
  </si>
  <si>
    <t>K_Asset_NS</t>
  </si>
  <si>
    <t>Hrs_Wkd_Prov_Comp</t>
  </si>
  <si>
    <t>NGDP_Prov_Comp</t>
  </si>
  <si>
    <t>Output</t>
  </si>
  <si>
    <t>Labour Input</t>
  </si>
  <si>
    <t>Productivity</t>
  </si>
  <si>
    <t>KP_Can</t>
  </si>
  <si>
    <t>KP_NS</t>
  </si>
  <si>
    <t>Tot_K_can</t>
  </si>
  <si>
    <t>Tot_K_NS</t>
  </si>
  <si>
    <t>LP_Prov_Comp</t>
  </si>
  <si>
    <t>Capital Productivity, Canada, Business Sector Industries, 1997-2010</t>
  </si>
  <si>
    <t>CSLS calculations based on tables RGDP_Can and Tot_K_Can.</t>
  </si>
  <si>
    <t>(chained 2002 dollars per unit of capital stock)</t>
  </si>
  <si>
    <t>Capital Productivity, Nova Scotia, Business Sector Industries, 1997-2010</t>
  </si>
  <si>
    <t>CSLS calculations based on tables RGDP_NS and Tot_K_NS.</t>
  </si>
  <si>
    <t>Capital Input</t>
  </si>
  <si>
    <t>KP_Prov_Comp</t>
  </si>
  <si>
    <t>Hours Worked, Provincial Comparison, Business Sector Industries, 1997-2010</t>
  </si>
  <si>
    <t>Nominal GDP, Provincial Comparison, Business Sector Industries, 1997-2007</t>
  </si>
  <si>
    <t>Labour Productivity, Provincial Comparison, Business Sector Industries, 1997-2010</t>
  </si>
  <si>
    <t>Capital Productivity, Provincial Comparison, Business Sector Industries, 1997-2010</t>
  </si>
  <si>
    <t>Real GDP, Provincial Comparison, Business Sector Industries, 1997-2010</t>
  </si>
  <si>
    <t>Real Capital Stock (Fixed, Non-Res), Provincial Comparison, Business Sector Industries, 1997-2010</t>
  </si>
  <si>
    <t>Note:</t>
  </si>
  <si>
    <t>Geometric (infinite) end-year net stock.</t>
  </si>
  <si>
    <t>CSLS calculations based on tables RGDP_Prov_Comp and K_Prov_Comp.</t>
  </si>
  <si>
    <t>4) Geometric (infinite) end-year net stock.</t>
  </si>
  <si>
    <t>1) Industrial production - Includes NAICS codes 113, 21, 2211, 2212, 23 and 31-33.</t>
  </si>
  <si>
    <t>2) Geometric (infinite) end-year net stock.</t>
  </si>
  <si>
    <t>Real Gross Investment (Fixed, Non-Res) by Asset Type, Nova Scotia, Business Sector Industries, 1997-2010</t>
  </si>
  <si>
    <t>Nominal Gross Investment (Fixed, Non-Res), Nova Scotia, Business Sector Industries, 1997-2010</t>
  </si>
  <si>
    <t>Real Gross Investment (Fixed, Non-Res), Nova Scotia, Business Sector Industries, 1997-2010</t>
  </si>
  <si>
    <t>3) Geometric (infinite) end-year net stock.</t>
  </si>
  <si>
    <t>Nominal Gross Investment (Fixed, Non-Res), Canada, Business Sector Industries, 1997-2010</t>
  </si>
  <si>
    <t>Real Gross Investment (Fixed, Non-Res), Canada, Business Sector Industries, 1997-2010</t>
  </si>
  <si>
    <t>Nominal Gross Investment (Fixed, Non-Res) by Asset Type, Canada, Business Sector Industries, 1997-2010</t>
  </si>
  <si>
    <t>Real Gross Investment (Fixed, Non-Res) by Asset Type, Canada, Business Sector Industries, 1997-2010</t>
  </si>
  <si>
    <t>RGDP_Prov_Comp</t>
  </si>
  <si>
    <t>K_Prov_Comp</t>
  </si>
  <si>
    <t>Provincial Comparisons</t>
  </si>
  <si>
    <t>Gross_Inv_Can</t>
  </si>
  <si>
    <t>Gross_Inv_NS</t>
  </si>
  <si>
    <t>Geometric (infinite) depreciation.</t>
  </si>
  <si>
    <t>2) Geometric (infinite) depreciation.</t>
  </si>
  <si>
    <t>Real Depreciation, Canada, Business Sector Industries, 1997-2010</t>
  </si>
  <si>
    <t>Nominal Net Investment, Canada, Business Sector Industries, 1997-2010</t>
  </si>
  <si>
    <t>Real Net Investment, Canada, Business Sector Industries, 1997-2010</t>
  </si>
  <si>
    <t>CSLS calculations based on tables Gross_Inv_Can and Dep_Inv_Can.</t>
  </si>
  <si>
    <t>Average Weekly Hours Worked, Canada, Business Sector Industries, 1997-2010</t>
  </si>
  <si>
    <t>CSLS calculations based on tables Hrs_Wkd_Can and Jobs_Can.</t>
  </si>
  <si>
    <t>(weekly hours worked)</t>
  </si>
  <si>
    <t>Hourly Compensation, Canada, Business Sector Industries, 1997-2010</t>
  </si>
  <si>
    <t>(current dollars per hour worked)</t>
  </si>
  <si>
    <t>Unit Labour Cost, Canada, Business Sector Industries, 1997-2010</t>
  </si>
  <si>
    <t>(current dollars per unit of real GDP)</t>
  </si>
  <si>
    <t>Unit labour cost equals labour compensation divided by real GDP.</t>
  </si>
  <si>
    <t>3) Unit labour cost equals labour compensation divided by real GDP.</t>
  </si>
  <si>
    <t>4) Unit labour cost equals labour compensation divided by real GDP.</t>
  </si>
  <si>
    <t>Hourly compensation equals labour compensation divided by total hours worked.</t>
  </si>
  <si>
    <t>3) Hourly compensation equals labour compensation divided by total hours worked.</t>
  </si>
  <si>
    <t>4) Hourly compensation equals labour compensation divided by total hours worked.</t>
  </si>
  <si>
    <t>Average Weekly Hours Worked, Nova Scotia, Business Sector Industries, 1997-2010</t>
  </si>
  <si>
    <t>CSLS calculations based on tables Hrs_Wkd_NS and Jobs_NS.</t>
  </si>
  <si>
    <t>Hourly Compensation, Nova Scotia, Business Sector Industries, 1997-2010</t>
  </si>
  <si>
    <t>Unit Labour Cost, Nova Scotia, Business Sector Industries, 1997-2010</t>
  </si>
  <si>
    <t>Nominal Depreciation, Nova Scotia, Business Sector Industries, 1997-2010</t>
  </si>
  <si>
    <t>Nomimal Depreciation, Canada, Business Sector Industries, 1997-2010</t>
  </si>
  <si>
    <t>1) FIRE - Finance, Insurance, Real Estate, Rental and Leasing;  2) ASWMRS - Administrative and Support, Waste Management and Remediation Services; 3) Geometric (infinite) depreciation.</t>
  </si>
  <si>
    <t>4) Regarding the FIRE sector, data on Real Estate and Rental and Leasing, as well as Management of Companies and Enterprises, were not available due to confidentiality reasons.</t>
  </si>
  <si>
    <t>Nominal Net Investment, Nova Scotia, Business Sector Industries, 1997-2010</t>
  </si>
  <si>
    <t>Real Net Investment, Nova Scotia, Business Sector Industries, 1997-2010</t>
  </si>
  <si>
    <t>CSLS calculations based on tables Gross_Inv_NS and Dep_Inv_NS.</t>
  </si>
  <si>
    <t>Wkly_Hrs_Can</t>
  </si>
  <si>
    <t>Hrly_Comp_Can</t>
  </si>
  <si>
    <t>Dep_Inv_Can</t>
  </si>
  <si>
    <t>Unit_Lcost_Can</t>
  </si>
  <si>
    <t>Net_Inv_Can</t>
  </si>
  <si>
    <t>Wkly_Hrs_NS</t>
  </si>
  <si>
    <t>Hrly_Comp_NS</t>
  </si>
  <si>
    <t>Unit_Lcost_NS</t>
  </si>
  <si>
    <t>Dep_Inv_NS</t>
  </si>
  <si>
    <t>Net_Inv_NS</t>
  </si>
  <si>
    <t>Total Assets</t>
  </si>
  <si>
    <t>1) Data for business sector ICT investment (total and components) were unavailable. As a consequence, total economy ICT investment data were used.</t>
  </si>
  <si>
    <t>CSLS calculations based on tables Inv_Asset_Can and NGDP_Can.</t>
  </si>
  <si>
    <t>Nominal Net Capital Stock (Fixed, Non-Res), Canada, Business Sector Industries, 1997-2010</t>
  </si>
  <si>
    <t>Real Net Capital Stock (Fixed, Non-Res), Canada, Business Sector Industries, 1997-2010</t>
  </si>
  <si>
    <t>Nominal Net Capital Stock (Fixed, Non-Res) by Asset Type, Canada, Business Sector Industries, 1997-2010</t>
  </si>
  <si>
    <t>Real Net Capital Stock (Fixed, Non-Res)  by Asset Type, Canada, Business Sector Industries, 1997-2010</t>
  </si>
  <si>
    <t>Nominal Net Capital Stock (Fixed, Non-Res), Nova Scotia, Business Sector Industries, 1997-2010</t>
  </si>
  <si>
    <t>Real Net Capital Stock (Fixed, Non-Res), Nova Scotia, Business Sector Industries, 1997-2010</t>
  </si>
  <si>
    <t>Nominal Net Capital Stock (Fixed, Non-Res) by Asset Type, Nova Scotia, Business Sector, 1997-2010</t>
  </si>
  <si>
    <t>Real Net Capital Stock (Fixed, Non-Res) by Asset Type, Nova Scotia, Business Sector Industries, 1997-2010</t>
  </si>
  <si>
    <t>(chained 2002 dollars of net capital stock per hour worked)</t>
  </si>
  <si>
    <t>Real Depreciation, Nova Scotia, Business Sector Industries, 1997-2010</t>
  </si>
  <si>
    <t>Capital Intensity, Nova Scotia, Business Sector Industries, 1997-2010</t>
  </si>
  <si>
    <t>Capital Compensation as a Share of Nominal GDP, Nova Scotia, Business Sector Industries, 1997-2007</t>
  </si>
  <si>
    <t>Data for business sector ICT investment (total and components) were unavailable. As a consequence, total economy ICT investment data were used.</t>
  </si>
  <si>
    <t>CSLS calculations based on tables Inv_Asset_NS and NGDP_NS.</t>
  </si>
  <si>
    <t>Nominal Gross Investment (Fixed, Non-Res) by Asset Type, Nova Scotia, Business Sector, 1997-2010</t>
  </si>
  <si>
    <t>Gross Investment as a Share of Nominal GDP, Canada, Business Sector Industries, 1997-2010</t>
  </si>
  <si>
    <t>Gross Investment as a Share of Nominal GDP, Nova Scotia, Business Sector Industries, 1997-2010</t>
  </si>
  <si>
    <t>(chained 2002 dollars of gross investment per hour worked)</t>
  </si>
  <si>
    <t>CSLS calculations based on tables Gross_Inv_Can and Hrs_Wkd_Can.</t>
  </si>
  <si>
    <t>CSLS calculations based on tables Inv_Asset_Can and Hrs_Wkd_Can.</t>
  </si>
  <si>
    <t>CSLS calculations based on tables Gross_Inv_NS and Hrs_Wkd_NS.</t>
  </si>
  <si>
    <t>Hours Worked, Total Economy</t>
  </si>
  <si>
    <t>InvI_Can</t>
  </si>
  <si>
    <t>InvI_Asset_Can</t>
  </si>
  <si>
    <t>InvI_NS</t>
  </si>
  <si>
    <t>InvI_Asset_NS</t>
  </si>
  <si>
    <t>Investment Intensity, Canada, Business Sector Industries, 1997-2010</t>
  </si>
  <si>
    <t>Investment Intensity by Asset Type, Canada, Business Sector Industries, 1997-2010</t>
  </si>
  <si>
    <t>Investment Intensity, Nova Scotia, Business Sector Industries, 1997-2010</t>
  </si>
  <si>
    <t>Investment Intensity by Asset Type, Nova Scotia, Business Sector Industries, 1997-2010</t>
  </si>
  <si>
    <t>…</t>
  </si>
  <si>
    <t>M&amp;E_K_Can</t>
  </si>
  <si>
    <t>M&amp;EI_Can</t>
  </si>
  <si>
    <t>M&amp;E_K_NS</t>
  </si>
  <si>
    <t>M&amp;EI_NS</t>
  </si>
  <si>
    <t>Nominal M&amp;E Capital Stock, Canada, Business Sector Industries, 1997-2010</t>
  </si>
  <si>
    <t>Real M&amp;E Capital Stock, Canada, Business Sector Industries, 1997-2010</t>
  </si>
  <si>
    <t>M&amp;E Capital Intensity, Canada, Business Sector Industries, 1997-2010</t>
  </si>
  <si>
    <t>Nominal M&amp;E Capital Stock, Nova Scotia, Business Sector Industries, 1997-2010</t>
  </si>
  <si>
    <t>Real M&amp;E Capital Stock, Nova Scotia, Business Sector Industries, 1997-2010</t>
  </si>
  <si>
    <t>M&amp;E Capital Intensity, Nova Scotia, Business Sector Industries, 1997-2010</t>
  </si>
  <si>
    <t>CSLS calculations based on tables M&amp;E_Inv_Can and Hrs_Wkd_Can.</t>
  </si>
  <si>
    <t>M&amp;E_InvI_Can</t>
  </si>
  <si>
    <t>M&amp;E_Inv_Can</t>
  </si>
  <si>
    <t>M&amp;E_Inv_NS</t>
  </si>
  <si>
    <t>M&amp;E_InvI_NS</t>
  </si>
  <si>
    <t>Nominal Gross M&amp;E Investment, Canada, Business Sector Industries, 1997-2010</t>
  </si>
  <si>
    <t>Real Gross M&amp;E Investment, Canada, Business Sector Industries, 1997-2010</t>
  </si>
  <si>
    <t>M&amp;E Investment Intensity, Canada, Business Sector Industries, 1997-2010</t>
  </si>
  <si>
    <t>Nominal Gross M&amp;E Investment, Nova Scotia, Business Sector Industries, 1997-2010</t>
  </si>
  <si>
    <t>Real Gross M&amp;E Investment, Nova Scotia, Business Sector Industries, 1997-2010</t>
  </si>
  <si>
    <t>M&amp;E Investment Intensity, Nova Scotia, Business Sector Industries, 1997-2010</t>
  </si>
  <si>
    <t>Statistics Canada, Fixed Capital Flows and Stocks, CANSIM Tables 031-0002 and 031-0004.</t>
  </si>
  <si>
    <t>Statistics Canada, Fixed Capital Flows and Stocks, CANSIM Tables 031-0002 and  031-0004.</t>
  </si>
  <si>
    <t>CSLS calculations based on tables M&amp;E_Inv_NS and Hrs_Wkd_NS.</t>
  </si>
  <si>
    <t>CSLS calculations based on tables Inv_Asset_NS and Hrs_Wkd_NS.</t>
  </si>
  <si>
    <t>CSLS calculations based on tables M&amp;E_K_NS and Hrs_Wkd_NS.</t>
  </si>
  <si>
    <t>CSLS calculations based on tables M&amp;E_K_Can and Hrs_Wkd_Can.</t>
  </si>
  <si>
    <t>1997-2008</t>
  </si>
  <si>
    <t>2000-2008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</si>
</sst>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"/>
    <numFmt numFmtId="165" formatCode="0.0%"/>
    <numFmt numFmtId="166" formatCode="#,##0.000"/>
    <numFmt numFmtId="167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8" fillId="0" borderId="12" xfId="0" applyFont="1" applyBorder="1"/>
    <xf numFmtId="0" fontId="18" fillId="0" borderId="11" xfId="0" applyFont="1" applyBorder="1"/>
    <xf numFmtId="164" fontId="18" fillId="0" borderId="0" xfId="0" applyNumberFormat="1" applyFont="1"/>
    <xf numFmtId="0" fontId="20" fillId="0" borderId="0" xfId="0" applyFont="1"/>
    <xf numFmtId="0" fontId="18" fillId="0" borderId="10" xfId="0" applyFont="1" applyBorder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4" fontId="18" fillId="0" borderId="22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65" fontId="18" fillId="0" borderId="0" xfId="1" applyNumberFormat="1" applyFont="1"/>
    <xf numFmtId="4" fontId="18" fillId="0" borderId="24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4" fontId="18" fillId="0" borderId="0" xfId="0" applyNumberFormat="1" applyFont="1"/>
    <xf numFmtId="0" fontId="21" fillId="0" borderId="0" xfId="0" applyFont="1"/>
    <xf numFmtId="0" fontId="22" fillId="0" borderId="0" xfId="0" applyFont="1"/>
    <xf numFmtId="3" fontId="18" fillId="0" borderId="0" xfId="0" applyNumberFormat="1" applyFont="1" applyAlignment="1">
      <alignment horizontal="center"/>
    </xf>
    <xf numFmtId="0" fontId="16" fillId="33" borderId="0" xfId="0" applyFont="1" applyFill="1"/>
    <xf numFmtId="0" fontId="0" fillId="33" borderId="0" xfId="0" applyFill="1"/>
    <xf numFmtId="0" fontId="23" fillId="33" borderId="0" xfId="0" applyFont="1" applyFill="1" applyAlignment="1">
      <alignment horizontal="left" indent="1"/>
    </xf>
    <xf numFmtId="0" fontId="24" fillId="33" borderId="0" xfId="43" applyFill="1" applyAlignment="1" applyProtection="1">
      <alignment horizontal="left" indent="2"/>
    </xf>
    <xf numFmtId="0" fontId="0" fillId="33" borderId="0" xfId="0" applyFill="1" applyAlignment="1">
      <alignment horizontal="left" indent="2"/>
    </xf>
    <xf numFmtId="0" fontId="24" fillId="33" borderId="0" xfId="43" applyFill="1" applyAlignment="1" applyProtection="1"/>
    <xf numFmtId="0" fontId="18" fillId="0" borderId="0" xfId="0" applyFont="1" applyAlignment="1">
      <alignment horizontal="center"/>
    </xf>
    <xf numFmtId="166" fontId="18" fillId="0" borderId="24" xfId="0" applyNumberFormat="1" applyFont="1" applyBorder="1" applyAlignment="1">
      <alignment horizontal="center"/>
    </xf>
    <xf numFmtId="166" fontId="18" fillId="0" borderId="16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23" fillId="0" borderId="0" xfId="0" applyFont="1" applyFill="1" applyAlignment="1">
      <alignment horizontal="left" indent="1"/>
    </xf>
    <xf numFmtId="0" fontId="24" fillId="0" borderId="0" xfId="43" applyFill="1" applyAlignment="1" applyProtection="1">
      <alignment horizontal="left" indent="2"/>
    </xf>
    <xf numFmtId="0" fontId="0" fillId="0" borderId="0" xfId="0" applyFill="1" applyAlignment="1">
      <alignment horizontal="left" indent="2"/>
    </xf>
    <xf numFmtId="0" fontId="24" fillId="0" borderId="0" xfId="43" applyFill="1" applyAlignment="1" applyProtection="1"/>
    <xf numFmtId="3" fontId="18" fillId="0" borderId="0" xfId="0" applyNumberFormat="1" applyFont="1"/>
    <xf numFmtId="165" fontId="18" fillId="0" borderId="0" xfId="0" applyNumberFormat="1" applyFont="1"/>
    <xf numFmtId="10" fontId="18" fillId="0" borderId="0" xfId="1" applyNumberFormat="1" applyFont="1"/>
    <xf numFmtId="10" fontId="18" fillId="0" borderId="0" xfId="0" applyNumberFormat="1" applyFont="1"/>
    <xf numFmtId="0" fontId="0" fillId="0" borderId="0" xfId="0" applyAlignment="1">
      <alignment horizontal="center"/>
    </xf>
    <xf numFmtId="3" fontId="1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0" fillId="0" borderId="0" xfId="0" applyNumberFormat="1"/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7" fontId="18" fillId="0" borderId="0" xfId="44" applyNumberFormat="1" applyFont="1" applyAlignment="1">
      <alignment horizontal="center" vertical="center"/>
    </xf>
    <xf numFmtId="167" fontId="18" fillId="0" borderId="0" xfId="44" applyNumberFormat="1" applyFont="1" applyAlignment="1">
      <alignment vertical="center"/>
    </xf>
    <xf numFmtId="0" fontId="18" fillId="0" borderId="0" xfId="0" applyFont="1" applyFill="1" applyBorder="1" applyAlignment="1">
      <alignment horizontal="center"/>
    </xf>
    <xf numFmtId="10" fontId="18" fillId="0" borderId="0" xfId="1" applyNumberFormat="1" applyFont="1" applyAlignment="1">
      <alignment horizontal="center"/>
    </xf>
    <xf numFmtId="3" fontId="18" fillId="0" borderId="0" xfId="44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showGridLines="0" tabSelected="1" zoomScaleNormal="100" workbookViewId="0"/>
  </sheetViews>
  <sheetFormatPr defaultRowHeight="15" outlineLevelCol="1"/>
  <cols>
    <col min="1" max="1" width="20.7109375" customWidth="1"/>
    <col min="2" max="12" width="9.7109375" customWidth="1"/>
    <col min="14" max="15" width="9.140625" hidden="1" customWidth="1" outlineLevel="1"/>
    <col min="16" max="16" width="9.140625" collapsed="1"/>
  </cols>
  <sheetData>
    <row r="1" spans="1:15" ht="18.75">
      <c r="A1" s="38" t="s">
        <v>95</v>
      </c>
    </row>
    <row r="3" spans="1:15">
      <c r="A3" s="40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5">
      <c r="A5" s="42" t="s">
        <v>120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1"/>
    </row>
    <row r="6" spans="1:15">
      <c r="A6" s="54" t="s">
        <v>98</v>
      </c>
      <c r="B6" s="52" t="str">
        <f>IF(N6=N5,"","Table " &amp; N6 &amp; ": " &amp;O6)</f>
        <v>Table 1: Nominal GDP, Canada, Business Sector Industries, 1997-2007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1"/>
      <c r="N6" s="61">
        <v>1</v>
      </c>
      <c r="O6" t="s">
        <v>74</v>
      </c>
    </row>
    <row r="7" spans="1:15">
      <c r="A7" s="43" t="s">
        <v>99</v>
      </c>
      <c r="B7" s="41" t="str">
        <f t="shared" ref="B7:B70" si="0">IF(N7=N6,"","Table " &amp; N7 &amp; ": " &amp;O7)</f>
        <v>Table 2: Real GDP, Canada, Business Sector Industries, 1997-2010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61"/>
      <c r="N7" s="61">
        <f>IF(NOT(ISBLANK(O7)),N6+1,N6)</f>
        <v>2</v>
      </c>
      <c r="O7" t="s">
        <v>75</v>
      </c>
    </row>
    <row r="8" spans="1:15">
      <c r="A8" s="54" t="s">
        <v>100</v>
      </c>
      <c r="B8" s="52" t="str">
        <f t="shared" si="0"/>
        <v>Table 3: Implicit Price Deflator, Canada, Business Sector Industries, 1997-2007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61"/>
      <c r="N8" s="61">
        <f t="shared" ref="N8:N71" si="1">IF(NOT(ISBLANK(O8)),N7+1,N7)</f>
        <v>3</v>
      </c>
      <c r="O8" t="s">
        <v>76</v>
      </c>
    </row>
    <row r="9" spans="1:15">
      <c r="A9" s="42"/>
      <c r="B9" s="41" t="str">
        <f t="shared" si="0"/>
        <v/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61"/>
      <c r="N9" s="61">
        <f t="shared" si="1"/>
        <v>3</v>
      </c>
    </row>
    <row r="10" spans="1:15">
      <c r="A10" s="53" t="s">
        <v>121</v>
      </c>
      <c r="B10" s="52" t="str">
        <f t="shared" si="0"/>
        <v/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61"/>
      <c r="N10" s="61">
        <f t="shared" si="1"/>
        <v>3</v>
      </c>
    </row>
    <row r="11" spans="1:15">
      <c r="A11" s="43" t="s">
        <v>96</v>
      </c>
      <c r="B11" s="41" t="str">
        <f t="shared" si="0"/>
        <v>Table 4: Hours Worked, Canada, Business Sector Industries, 1997-2010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61"/>
      <c r="N11" s="61">
        <f t="shared" si="1"/>
        <v>4</v>
      </c>
      <c r="O11" t="s">
        <v>72</v>
      </c>
    </row>
    <row r="12" spans="1:15">
      <c r="A12" s="54" t="s">
        <v>97</v>
      </c>
      <c r="B12" s="52" t="str">
        <f t="shared" si="0"/>
        <v>Table 5: Total Number of Jobs, Canada, Business Sector Industries, 1997-2010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61"/>
      <c r="N12" s="61">
        <f t="shared" si="1"/>
        <v>5</v>
      </c>
      <c r="O12" t="s">
        <v>73</v>
      </c>
    </row>
    <row r="13" spans="1:15">
      <c r="A13" s="43" t="s">
        <v>190</v>
      </c>
      <c r="B13" s="41" t="str">
        <f t="shared" si="0"/>
        <v>Table 6: Average Weekly Hours Worked, Canada, Business Sector Industries, 1997-2010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1"/>
      <c r="N13" s="61">
        <f t="shared" si="1"/>
        <v>6</v>
      </c>
      <c r="O13" t="s">
        <v>166</v>
      </c>
    </row>
    <row r="14" spans="1:15">
      <c r="A14" s="54" t="s">
        <v>102</v>
      </c>
      <c r="B14" s="52" t="str">
        <f t="shared" si="0"/>
        <v>Table 7: Labour Compensation, Canada, Business Sector Industries, 1997-2010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61"/>
      <c r="N14" s="61">
        <f t="shared" si="1"/>
        <v>7</v>
      </c>
      <c r="O14" t="s">
        <v>78</v>
      </c>
    </row>
    <row r="15" spans="1:15">
      <c r="A15" s="55"/>
      <c r="B15" s="52" t="str">
        <f t="shared" si="0"/>
        <v>Table 8: Labour Compensation as a Share of Nominal GDP, Canada, Business Sector Industries, 1997-2007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61"/>
      <c r="N15" s="61">
        <f t="shared" si="1"/>
        <v>8</v>
      </c>
      <c r="O15" t="s">
        <v>81</v>
      </c>
    </row>
    <row r="16" spans="1:15">
      <c r="A16" s="43" t="s">
        <v>191</v>
      </c>
      <c r="B16" s="41" t="str">
        <f t="shared" si="0"/>
        <v>Table 9: Hourly Compensation, Canada, Business Sector Industries, 1997-2010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61"/>
      <c r="N16" s="61">
        <f t="shared" si="1"/>
        <v>9</v>
      </c>
      <c r="O16" t="s">
        <v>169</v>
      </c>
    </row>
    <row r="17" spans="1:15">
      <c r="A17" s="54" t="s">
        <v>193</v>
      </c>
      <c r="B17" s="52" t="str">
        <f t="shared" si="0"/>
        <v>Table 10: Unit Labour Cost, Canada, Business Sector Industries, 1997-2010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61"/>
      <c r="N17" s="61">
        <f t="shared" si="1"/>
        <v>10</v>
      </c>
      <c r="O17" t="s">
        <v>171</v>
      </c>
    </row>
    <row r="18" spans="1:15">
      <c r="A18" s="42"/>
      <c r="B18" s="41" t="str">
        <f t="shared" si="0"/>
        <v/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61"/>
      <c r="N18" s="61">
        <f t="shared" si="1"/>
        <v>10</v>
      </c>
    </row>
    <row r="19" spans="1:15">
      <c r="A19" s="53" t="s">
        <v>133</v>
      </c>
      <c r="B19" s="52" t="str">
        <f t="shared" si="0"/>
        <v/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61"/>
      <c r="N19" s="61">
        <f t="shared" si="1"/>
        <v>10</v>
      </c>
    </row>
    <row r="20" spans="1:15">
      <c r="A20" s="43" t="s">
        <v>158</v>
      </c>
      <c r="B20" s="41" t="str">
        <f t="shared" si="0"/>
        <v>Table 11: Nominal Gross Investment (Fixed, Non-Res), Canada, Business Sector Industries, 1997-2010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61"/>
      <c r="N20" s="61">
        <f t="shared" si="1"/>
        <v>11</v>
      </c>
      <c r="O20" t="s">
        <v>151</v>
      </c>
    </row>
    <row r="21" spans="1:15">
      <c r="A21" s="44"/>
      <c r="B21" s="41" t="str">
        <f t="shared" si="0"/>
        <v>Table 12: Real Gross Investment (Fixed, Non-Res), Canada, Business Sector Industries, 1997-2010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61"/>
      <c r="N21" s="61">
        <f t="shared" si="1"/>
        <v>12</v>
      </c>
      <c r="O21" t="s">
        <v>152</v>
      </c>
    </row>
    <row r="22" spans="1:15">
      <c r="A22" s="54" t="s">
        <v>192</v>
      </c>
      <c r="B22" s="52" t="str">
        <f t="shared" si="0"/>
        <v>Table 13: Nomimal Depreciation, Canada, Business Sector Industries, 1997-2010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61"/>
      <c r="N22" s="61">
        <f t="shared" si="1"/>
        <v>13</v>
      </c>
      <c r="O22" t="s">
        <v>184</v>
      </c>
    </row>
    <row r="23" spans="1:15">
      <c r="A23" s="55"/>
      <c r="B23" s="52" t="str">
        <f t="shared" si="0"/>
        <v>Table 14: Real Depreciation, Canada, Business Sector Industries, 1997-2010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61"/>
      <c r="N23" s="61">
        <f t="shared" si="1"/>
        <v>14</v>
      </c>
      <c r="O23" t="s">
        <v>162</v>
      </c>
    </row>
    <row r="24" spans="1:15">
      <c r="A24" s="43" t="s">
        <v>194</v>
      </c>
      <c r="B24" s="41" t="str">
        <f t="shared" si="0"/>
        <v>Table 15: Nominal Net Investment, Canada, Business Sector Industries, 1997-2010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61"/>
      <c r="N24" s="61">
        <f t="shared" si="1"/>
        <v>15</v>
      </c>
      <c r="O24" t="s">
        <v>163</v>
      </c>
    </row>
    <row r="25" spans="1:15">
      <c r="A25" s="44"/>
      <c r="B25" s="41" t="str">
        <f t="shared" si="0"/>
        <v>Table 16: Real Net Investment, Canada, Business Sector Industries, 1997-2010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61"/>
      <c r="N25" s="61">
        <f t="shared" si="1"/>
        <v>16</v>
      </c>
      <c r="O25" t="s">
        <v>164</v>
      </c>
    </row>
    <row r="26" spans="1:15">
      <c r="A26" s="54" t="s">
        <v>246</v>
      </c>
      <c r="B26" s="52" t="str">
        <f t="shared" si="0"/>
        <v>Table 17: Nominal Gross M&amp;E Investment, Canada, Business Sector Industries, 1997-2010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61"/>
      <c r="N26" s="61">
        <f t="shared" si="1"/>
        <v>17</v>
      </c>
      <c r="O26" t="s">
        <v>249</v>
      </c>
    </row>
    <row r="27" spans="1:15">
      <c r="A27" s="55"/>
      <c r="B27" s="52" t="str">
        <f t="shared" si="0"/>
        <v>Table 18: Real Gross M&amp;E Investment, Canada, Business Sector Industries, 1997-2010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61"/>
      <c r="N27" s="61">
        <f t="shared" si="1"/>
        <v>18</v>
      </c>
      <c r="O27" t="s">
        <v>250</v>
      </c>
    </row>
    <row r="28" spans="1:15">
      <c r="A28" s="43" t="s">
        <v>105</v>
      </c>
      <c r="B28" s="41" t="str">
        <f t="shared" si="0"/>
        <v>Table 19: Nominal Gross Investment (Fixed, Non-Res) by Asset Type, Canada, Business Sector Industries, 1997-2010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61"/>
      <c r="N28" s="61">
        <f t="shared" si="1"/>
        <v>19</v>
      </c>
      <c r="O28" t="s">
        <v>153</v>
      </c>
    </row>
    <row r="29" spans="1:15">
      <c r="A29" s="43"/>
      <c r="B29" s="41" t="str">
        <f t="shared" si="0"/>
        <v>Table 20: Gross Investment as a Share of Nominal GDP, Canada, Business Sector Industries, 1997-2010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N29" s="61">
        <f t="shared" si="1"/>
        <v>20</v>
      </c>
      <c r="O29" t="s">
        <v>218</v>
      </c>
    </row>
    <row r="30" spans="1:15">
      <c r="A30" s="44"/>
      <c r="B30" s="41" t="str">
        <f t="shared" si="0"/>
        <v>Table 21: Real Gross Investment (Fixed, Non-Res) by Asset Type, Canada, Business Sector Industries, 1997-2010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61"/>
      <c r="N30" s="61">
        <f t="shared" si="1"/>
        <v>21</v>
      </c>
      <c r="O30" t="s">
        <v>154</v>
      </c>
    </row>
    <row r="31" spans="1:15">
      <c r="A31" s="54" t="s">
        <v>125</v>
      </c>
      <c r="B31" s="52" t="str">
        <f t="shared" si="0"/>
        <v>Table 22: Nominal Net Capital Stock (Fixed, Non-Res), Canada, Business Sector Industries, 1997-2010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61"/>
      <c r="N31" s="61">
        <f t="shared" si="1"/>
        <v>22</v>
      </c>
      <c r="O31" t="s">
        <v>203</v>
      </c>
    </row>
    <row r="32" spans="1:15">
      <c r="A32" s="55"/>
      <c r="B32" s="52" t="str">
        <f t="shared" si="0"/>
        <v>Table 23: Real Net Capital Stock (Fixed, Non-Res), Canada, Business Sector Industries, 1997-2010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1"/>
      <c r="N32" s="61">
        <f t="shared" si="1"/>
        <v>23</v>
      </c>
      <c r="O32" t="s">
        <v>204</v>
      </c>
    </row>
    <row r="33" spans="1:18">
      <c r="A33" s="43" t="s">
        <v>234</v>
      </c>
      <c r="B33" s="41" t="str">
        <f t="shared" si="0"/>
        <v>Table 24: Nominal M&amp;E Capital Stock, Canada, Business Sector Industries, 1997-2010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61"/>
      <c r="N33" s="61">
        <f t="shared" si="1"/>
        <v>24</v>
      </c>
      <c r="O33" t="s">
        <v>238</v>
      </c>
      <c r="R33" s="67"/>
    </row>
    <row r="34" spans="1:18">
      <c r="A34" s="44"/>
      <c r="B34" s="41" t="str">
        <f t="shared" si="0"/>
        <v>Table 25: Real M&amp;E Capital Stock, Canada, Business Sector Industries, 1997-2010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61"/>
      <c r="N34" s="61">
        <f t="shared" si="1"/>
        <v>25</v>
      </c>
      <c r="O34" t="s">
        <v>239</v>
      </c>
    </row>
    <row r="35" spans="1:18">
      <c r="A35" s="54" t="s">
        <v>106</v>
      </c>
      <c r="B35" s="52" t="str">
        <f t="shared" si="0"/>
        <v>Table 26: Nominal Net Capital Stock (Fixed, Non-Res) by Asset Type, Canada, Business Sector Industries, 1997-2010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61"/>
      <c r="N35" s="61">
        <f t="shared" si="1"/>
        <v>26</v>
      </c>
      <c r="O35" t="s">
        <v>205</v>
      </c>
    </row>
    <row r="36" spans="1:18">
      <c r="A36" s="55"/>
      <c r="B36" s="52" t="str">
        <f t="shared" si="0"/>
        <v>Table 27: Real Net Capital Stock (Fixed, Non-Res)  by Asset Type, Canada, Business Sector Industries, 1997-2010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61"/>
      <c r="N36" s="61">
        <f t="shared" si="1"/>
        <v>27</v>
      </c>
      <c r="O36" t="s">
        <v>206</v>
      </c>
    </row>
    <row r="37" spans="1:18">
      <c r="A37" s="43" t="s">
        <v>225</v>
      </c>
      <c r="B37" s="41" t="str">
        <f t="shared" si="0"/>
        <v>Table 28: Investment Intensity, Canada, Business Sector Industries, 1997-2010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N37" s="61">
        <f t="shared" si="1"/>
        <v>28</v>
      </c>
      <c r="O37" t="s">
        <v>229</v>
      </c>
    </row>
    <row r="38" spans="1:18">
      <c r="A38" s="54" t="s">
        <v>245</v>
      </c>
      <c r="B38" s="52" t="str">
        <f t="shared" si="0"/>
        <v>Table 29: M&amp;E Investment Intensity, Canada, Business Sector Industries, 1997-2010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N38" s="61">
        <f t="shared" si="1"/>
        <v>29</v>
      </c>
      <c r="O38" t="s">
        <v>251</v>
      </c>
    </row>
    <row r="39" spans="1:18">
      <c r="A39" s="43" t="s">
        <v>226</v>
      </c>
      <c r="B39" s="41" t="str">
        <f t="shared" si="0"/>
        <v>Table 30: Investment Intensity by Asset Type, Canada, Business Sector Industries, 1997-2010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N39" s="61">
        <f t="shared" si="1"/>
        <v>30</v>
      </c>
      <c r="O39" t="s">
        <v>230</v>
      </c>
    </row>
    <row r="40" spans="1:18">
      <c r="A40" s="54" t="s">
        <v>104</v>
      </c>
      <c r="B40" s="52" t="str">
        <f t="shared" si="0"/>
        <v>Table 31: Capital Intensity, Canada, Business Sector Industries, 1997-2010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N40" s="61">
        <f t="shared" si="1"/>
        <v>31</v>
      </c>
      <c r="O40" t="s">
        <v>83</v>
      </c>
    </row>
    <row r="41" spans="1:18">
      <c r="A41" s="43" t="s">
        <v>235</v>
      </c>
      <c r="B41" s="41" t="str">
        <f t="shared" si="0"/>
        <v>Table 32: M&amp;E Capital Intensity, Canada, Business Sector Industries, 1997-2010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N41" s="61">
        <f t="shared" si="1"/>
        <v>32</v>
      </c>
      <c r="O41" t="s">
        <v>240</v>
      </c>
    </row>
    <row r="42" spans="1:18">
      <c r="A42" s="54" t="s">
        <v>103</v>
      </c>
      <c r="B42" s="52" t="str">
        <f t="shared" si="0"/>
        <v>Table 33: Capital Compensation, Canada, Business Sector Industries, 1997-2007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N42" s="61">
        <f t="shared" si="1"/>
        <v>33</v>
      </c>
      <c r="O42" t="s">
        <v>80</v>
      </c>
    </row>
    <row r="43" spans="1:18">
      <c r="A43" s="55"/>
      <c r="B43" s="52" t="str">
        <f t="shared" si="0"/>
        <v>Table 34: Capital Compensation as a Share of Nominal GDP, Canada, Business Sector Industries, 1997-2007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N43" s="61">
        <f t="shared" si="1"/>
        <v>34</v>
      </c>
      <c r="O43" t="s">
        <v>82</v>
      </c>
    </row>
    <row r="44" spans="1:18">
      <c r="A44" s="41"/>
      <c r="B44" s="41" t="str">
        <f t="shared" si="0"/>
        <v/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N44" s="61">
        <f t="shared" si="1"/>
        <v>34</v>
      </c>
    </row>
    <row r="45" spans="1:18">
      <c r="A45" s="53" t="s">
        <v>122</v>
      </c>
      <c r="B45" s="52" t="str">
        <f t="shared" si="0"/>
        <v/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N45" s="61">
        <f t="shared" si="1"/>
        <v>34</v>
      </c>
    </row>
    <row r="46" spans="1:18">
      <c r="A46" s="43" t="s">
        <v>101</v>
      </c>
      <c r="B46" s="41" t="str">
        <f t="shared" si="0"/>
        <v>Table 35: Labour Productivity, Canada, Business Sector Industries, 1997-2010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N46" s="61">
        <f t="shared" si="1"/>
        <v>35</v>
      </c>
      <c r="O46" t="s">
        <v>77</v>
      </c>
    </row>
    <row r="47" spans="1:18">
      <c r="A47" s="54" t="s">
        <v>123</v>
      </c>
      <c r="B47" s="52" t="str">
        <f t="shared" si="0"/>
        <v>Table 36: Capital Productivity, Canada, Business Sector Industries, 1997-2010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N47" s="61">
        <f t="shared" si="1"/>
        <v>36</v>
      </c>
      <c r="O47" t="s">
        <v>128</v>
      </c>
    </row>
    <row r="48" spans="1:18">
      <c r="A48" s="41"/>
      <c r="B48" s="41" t="str">
        <f t="shared" si="0"/>
        <v/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N48" s="61">
        <f t="shared" si="1"/>
        <v>36</v>
      </c>
    </row>
    <row r="49" spans="1:15">
      <c r="A49" s="51" t="s">
        <v>51</v>
      </c>
      <c r="B49" s="52" t="str">
        <f t="shared" si="0"/>
        <v/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N49" s="61">
        <f t="shared" si="1"/>
        <v>36</v>
      </c>
    </row>
    <row r="50" spans="1:15">
      <c r="A50" s="41"/>
      <c r="B50" s="41" t="str">
        <f t="shared" si="0"/>
        <v/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N50" s="61">
        <f t="shared" si="1"/>
        <v>36</v>
      </c>
    </row>
    <row r="51" spans="1:15">
      <c r="A51" s="53" t="s">
        <v>120</v>
      </c>
      <c r="B51" s="52" t="str">
        <f t="shared" si="0"/>
        <v/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N51" s="61">
        <f t="shared" si="1"/>
        <v>36</v>
      </c>
    </row>
    <row r="52" spans="1:15">
      <c r="A52" s="43" t="s">
        <v>109</v>
      </c>
      <c r="B52" s="41" t="str">
        <f t="shared" si="0"/>
        <v>Table 37: Nominal GDP, Nova Scotia, Business Sector Industries, 1997-2007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1"/>
      <c r="N52" s="61">
        <f t="shared" si="1"/>
        <v>37</v>
      </c>
      <c r="O52" t="s">
        <v>86</v>
      </c>
    </row>
    <row r="53" spans="1:15">
      <c r="A53" s="54" t="s">
        <v>110</v>
      </c>
      <c r="B53" s="52" t="str">
        <f t="shared" si="0"/>
        <v>Table 38: Real GDP, Nova Scotia, Business Sector Industries, 1997-2010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61"/>
      <c r="N53" s="61">
        <f t="shared" si="1"/>
        <v>38</v>
      </c>
      <c r="O53" t="s">
        <v>87</v>
      </c>
    </row>
    <row r="54" spans="1:15">
      <c r="A54" s="43" t="s">
        <v>111</v>
      </c>
      <c r="B54" s="41" t="str">
        <f t="shared" si="0"/>
        <v>Table 39: Implicit Price Deflator, Nova Scotia, Business Sector Industries, 1997-2007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61"/>
      <c r="N54" s="61">
        <f t="shared" si="1"/>
        <v>39</v>
      </c>
      <c r="O54" t="s">
        <v>88</v>
      </c>
    </row>
    <row r="55" spans="1:15">
      <c r="A55" s="53"/>
      <c r="B55" s="52" t="str">
        <f t="shared" si="0"/>
        <v/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61"/>
      <c r="N55" s="61">
        <f t="shared" si="1"/>
        <v>39</v>
      </c>
    </row>
    <row r="56" spans="1:15">
      <c r="A56" s="42" t="s">
        <v>121</v>
      </c>
      <c r="B56" s="41" t="str">
        <f t="shared" si="0"/>
        <v/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61"/>
      <c r="N56" s="61">
        <f t="shared" si="1"/>
        <v>39</v>
      </c>
    </row>
    <row r="57" spans="1:15">
      <c r="A57" s="54" t="s">
        <v>107</v>
      </c>
      <c r="B57" s="52" t="str">
        <f t="shared" si="0"/>
        <v>Table 40: Hours Worked, Nova Scotia, Business Sector Industries, 1997-2010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61"/>
      <c r="N57" s="61">
        <f t="shared" si="1"/>
        <v>40</v>
      </c>
      <c r="O57" t="s">
        <v>84</v>
      </c>
    </row>
    <row r="58" spans="1:15">
      <c r="A58" s="43" t="s">
        <v>108</v>
      </c>
      <c r="B58" s="41" t="str">
        <f t="shared" si="0"/>
        <v>Table 41: Total Number of Jobs, Nova Scotia, Business Sector Industries, 1997-2010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61"/>
      <c r="N58" s="61">
        <f t="shared" si="1"/>
        <v>41</v>
      </c>
      <c r="O58" t="s">
        <v>85</v>
      </c>
    </row>
    <row r="59" spans="1:15">
      <c r="A59" s="54" t="s">
        <v>195</v>
      </c>
      <c r="B59" s="52" t="str">
        <f t="shared" si="0"/>
        <v>Table 42: Average Weekly Hours Worked, Nova Scotia, Business Sector Industries, 1997-2010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61"/>
      <c r="N59" s="61">
        <f t="shared" si="1"/>
        <v>42</v>
      </c>
      <c r="O59" t="s">
        <v>179</v>
      </c>
    </row>
    <row r="60" spans="1:15">
      <c r="A60" s="43" t="s">
        <v>113</v>
      </c>
      <c r="B60" s="41" t="str">
        <f t="shared" si="0"/>
        <v>Table 43: Labour Compensation, Nova Scotia, Business Sector Industries, 1997-2010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1"/>
      <c r="N60" s="61">
        <f t="shared" si="1"/>
        <v>43</v>
      </c>
      <c r="O60" t="s">
        <v>90</v>
      </c>
    </row>
    <row r="61" spans="1:15">
      <c r="A61" s="42"/>
      <c r="B61" s="41" t="str">
        <f t="shared" si="0"/>
        <v>Table 44: Labour Compensation as a Share of Nominal GDP, Canada, Business Sector Industries, 1997-2007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1"/>
      <c r="N61" s="61">
        <f t="shared" si="1"/>
        <v>44</v>
      </c>
      <c r="O61" t="s">
        <v>81</v>
      </c>
    </row>
    <row r="62" spans="1:15">
      <c r="A62" s="54" t="s">
        <v>196</v>
      </c>
      <c r="B62" s="52" t="str">
        <f t="shared" si="0"/>
        <v>Table 45: Hourly Compensation, Nova Scotia, Business Sector Industries, 1997-2010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61"/>
      <c r="N62" s="61">
        <f t="shared" si="1"/>
        <v>45</v>
      </c>
      <c r="O62" t="s">
        <v>181</v>
      </c>
    </row>
    <row r="63" spans="1:15">
      <c r="A63" s="43" t="s">
        <v>197</v>
      </c>
      <c r="B63" s="41" t="str">
        <f t="shared" si="0"/>
        <v>Table 46: Unit Labour Cost, Nova Scotia, Business Sector Industries, 1997-2010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61"/>
      <c r="N63" s="61">
        <f t="shared" si="1"/>
        <v>46</v>
      </c>
      <c r="O63" t="s">
        <v>182</v>
      </c>
    </row>
    <row r="64" spans="1:15">
      <c r="A64" s="53"/>
      <c r="B64" s="52" t="str">
        <f t="shared" si="0"/>
        <v/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61"/>
      <c r="N64" s="61">
        <f t="shared" si="1"/>
        <v>46</v>
      </c>
    </row>
    <row r="65" spans="1:15">
      <c r="A65" s="42" t="s">
        <v>133</v>
      </c>
      <c r="B65" s="41" t="str">
        <f t="shared" si="0"/>
        <v/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61"/>
      <c r="N65" s="61">
        <f t="shared" si="1"/>
        <v>46</v>
      </c>
    </row>
    <row r="66" spans="1:15">
      <c r="A66" s="54" t="s">
        <v>159</v>
      </c>
      <c r="B66" s="52" t="str">
        <f t="shared" si="0"/>
        <v>Table 47: Nominal Gross Investment (Fixed, Non-Res), Nova Scotia, Business Sector Industries, 1997-2010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61"/>
      <c r="N66" s="61">
        <f t="shared" si="1"/>
        <v>47</v>
      </c>
      <c r="O66" t="s">
        <v>148</v>
      </c>
    </row>
    <row r="67" spans="1:15">
      <c r="A67" s="55"/>
      <c r="B67" s="52" t="str">
        <f t="shared" si="0"/>
        <v>Table 48: Real Gross Investment (Fixed, Non-Res), Nova Scotia, Business Sector Industries, 1997-2010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61"/>
      <c r="N67" s="61">
        <f t="shared" si="1"/>
        <v>48</v>
      </c>
      <c r="O67" t="s">
        <v>149</v>
      </c>
    </row>
    <row r="68" spans="1:15">
      <c r="A68" s="43" t="s">
        <v>198</v>
      </c>
      <c r="B68" s="41" t="str">
        <f t="shared" si="0"/>
        <v>Table 49: Nominal Depreciation, Nova Scotia, Business Sector Industries, 1997-2010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61"/>
      <c r="N68" s="61">
        <f t="shared" si="1"/>
        <v>49</v>
      </c>
      <c r="O68" t="s">
        <v>183</v>
      </c>
    </row>
    <row r="69" spans="1:15">
      <c r="A69" s="44"/>
      <c r="B69" s="41" t="str">
        <f t="shared" si="0"/>
        <v>Table 50: Real Depreciation, Nova Scotia, Business Sector Industries, 1997-2010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61"/>
      <c r="N69" s="61">
        <f t="shared" si="1"/>
        <v>50</v>
      </c>
      <c r="O69" t="s">
        <v>212</v>
      </c>
    </row>
    <row r="70" spans="1:15">
      <c r="A70" s="54" t="s">
        <v>199</v>
      </c>
      <c r="B70" s="52" t="str">
        <f t="shared" si="0"/>
        <v>Table 51: Nominal Net Investment, Nova Scotia, Business Sector Industries, 1997-2010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61"/>
      <c r="N70" s="61">
        <f t="shared" si="1"/>
        <v>51</v>
      </c>
      <c r="O70" t="s">
        <v>187</v>
      </c>
    </row>
    <row r="71" spans="1:15">
      <c r="A71" s="55"/>
      <c r="B71" s="52" t="str">
        <f t="shared" ref="B71:B102" si="2">IF(N71=N70,"","Table " &amp; N71 &amp; ": " &amp;O71)</f>
        <v>Table 52: Real Net Investment, Nova Scotia, Business Sector Industries, 1997-2010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61"/>
      <c r="N71" s="61">
        <f t="shared" si="1"/>
        <v>52</v>
      </c>
      <c r="O71" t="s">
        <v>188</v>
      </c>
    </row>
    <row r="72" spans="1:15">
      <c r="A72" s="43" t="s">
        <v>247</v>
      </c>
      <c r="B72" s="41" t="str">
        <f t="shared" si="2"/>
        <v>Table 53: Nominal Gross M&amp;E Investment, Nova Scotia, Business Sector Industries, 1997-2010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61"/>
      <c r="N72" s="61">
        <f t="shared" ref="N72:N102" si="3">IF(NOT(ISBLANK(O72)),N71+1,N71)</f>
        <v>53</v>
      </c>
      <c r="O72" t="s">
        <v>252</v>
      </c>
    </row>
    <row r="73" spans="1:15">
      <c r="A73" s="44"/>
      <c r="B73" s="41" t="str">
        <f t="shared" si="2"/>
        <v>Table 54: Real Gross M&amp;E Investment, Nova Scotia, Business Sector Industries, 1997-2010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61"/>
      <c r="N73" s="61">
        <f t="shared" si="3"/>
        <v>54</v>
      </c>
      <c r="O73" t="s">
        <v>253</v>
      </c>
    </row>
    <row r="74" spans="1:15">
      <c r="A74" s="54" t="s">
        <v>116</v>
      </c>
      <c r="B74" s="52" t="str">
        <f t="shared" si="2"/>
        <v>Table 55: Nominal Gross Investment (Fixed, Non-Res) by Asset Type, Nova Scotia, Business Sector, 1997-2010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61"/>
      <c r="N74" s="61">
        <f t="shared" si="3"/>
        <v>55</v>
      </c>
      <c r="O74" t="s">
        <v>217</v>
      </c>
    </row>
    <row r="75" spans="1:15">
      <c r="A75" s="54"/>
      <c r="B75" s="52" t="str">
        <f t="shared" si="2"/>
        <v>Table 56: Gross Investment as a Share of Nominal GDP, Nova Scotia, Business Sector Industries, 1997-2010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61"/>
      <c r="N75" s="61">
        <f t="shared" si="3"/>
        <v>56</v>
      </c>
      <c r="O75" t="s">
        <v>219</v>
      </c>
    </row>
    <row r="76" spans="1:15">
      <c r="A76" s="55"/>
      <c r="B76" s="52" t="str">
        <f t="shared" si="2"/>
        <v>Table 57: Real Gross Investment (Fixed, Non-Res) by Asset Type, Nova Scotia, Business Sector Industries, 1997-2010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61"/>
      <c r="N76" s="61">
        <f t="shared" si="3"/>
        <v>57</v>
      </c>
      <c r="O76" t="s">
        <v>147</v>
      </c>
    </row>
    <row r="77" spans="1:15">
      <c r="A77" s="43" t="s">
        <v>126</v>
      </c>
      <c r="B77" s="41" t="str">
        <f t="shared" si="2"/>
        <v>Table 58: Nominal Net Capital Stock (Fixed, Non-Res), Nova Scotia, Business Sector Industries, 1997-2010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61"/>
      <c r="N77" s="61">
        <f t="shared" si="3"/>
        <v>58</v>
      </c>
      <c r="O77" t="s">
        <v>207</v>
      </c>
    </row>
    <row r="78" spans="1:15">
      <c r="A78" s="44"/>
      <c r="B78" s="41" t="str">
        <f t="shared" si="2"/>
        <v>Table 59: Real Net Capital Stock (Fixed, Non-Res), Nova Scotia, Business Sector Industries, 1997-2010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61"/>
      <c r="N78" s="61">
        <f t="shared" si="3"/>
        <v>59</v>
      </c>
      <c r="O78" t="s">
        <v>208</v>
      </c>
    </row>
    <row r="79" spans="1:15">
      <c r="A79" s="54" t="s">
        <v>236</v>
      </c>
      <c r="B79" s="52" t="str">
        <f t="shared" si="2"/>
        <v>Table 60: Nominal M&amp;E Capital Stock, Nova Scotia, Business Sector Industries, 1997-2010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61"/>
      <c r="N79" s="61">
        <f t="shared" si="3"/>
        <v>60</v>
      </c>
      <c r="O79" t="s">
        <v>241</v>
      </c>
    </row>
    <row r="80" spans="1:15">
      <c r="A80" s="55"/>
      <c r="B80" s="52" t="str">
        <f t="shared" si="2"/>
        <v>Table 61: Real M&amp;E Capital Stock, Nova Scotia, Business Sector Industries, 1997-2010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61"/>
      <c r="N80" s="61">
        <f t="shared" si="3"/>
        <v>61</v>
      </c>
      <c r="O80" t="s">
        <v>242</v>
      </c>
    </row>
    <row r="81" spans="1:15">
      <c r="A81" s="43" t="s">
        <v>117</v>
      </c>
      <c r="B81" s="41" t="str">
        <f t="shared" si="2"/>
        <v>Table 62: Nominal Net Capital Stock (Fixed, Non-Res) by Asset Type, Nova Scotia, Business Sector, 1997-2010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61"/>
      <c r="N81" s="61">
        <f t="shared" si="3"/>
        <v>62</v>
      </c>
      <c r="O81" t="s">
        <v>209</v>
      </c>
    </row>
    <row r="82" spans="1:15">
      <c r="A82" s="44"/>
      <c r="B82" s="41" t="str">
        <f t="shared" si="2"/>
        <v>Table 63: Real Net Capital Stock (Fixed, Non-Res) by Asset Type, Nova Scotia, Business Sector Industries, 1997-2010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61"/>
      <c r="N82" s="61">
        <f t="shared" si="3"/>
        <v>63</v>
      </c>
      <c r="O82" t="s">
        <v>210</v>
      </c>
    </row>
    <row r="83" spans="1:15">
      <c r="A83" s="54" t="s">
        <v>227</v>
      </c>
      <c r="B83" s="52" t="str">
        <f t="shared" si="2"/>
        <v>Table 64: Investment Intensity, Nova Scotia, Business Sector Industries, 1997-2010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61">
        <f t="shared" si="3"/>
        <v>64</v>
      </c>
      <c r="O83" t="s">
        <v>231</v>
      </c>
    </row>
    <row r="84" spans="1:15">
      <c r="A84" s="43" t="s">
        <v>248</v>
      </c>
      <c r="B84" s="41" t="str">
        <f t="shared" si="2"/>
        <v>Table 65: M&amp;E Investment Intensity, Nova Scotia, Business Sector Industries, 1997-2010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N84" s="61">
        <f t="shared" si="3"/>
        <v>65</v>
      </c>
      <c r="O84" t="s">
        <v>254</v>
      </c>
    </row>
    <row r="85" spans="1:15">
      <c r="A85" s="54" t="s">
        <v>228</v>
      </c>
      <c r="B85" s="52" t="str">
        <f t="shared" si="2"/>
        <v>Table 66: Investment Intensity by Asset Type, Nova Scotia, Business Sector Industries, 1997-2010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61">
        <f t="shared" si="3"/>
        <v>66</v>
      </c>
      <c r="O85" t="s">
        <v>232</v>
      </c>
    </row>
    <row r="86" spans="1:15">
      <c r="A86" s="43" t="s">
        <v>115</v>
      </c>
      <c r="B86" s="41" t="str">
        <f t="shared" si="2"/>
        <v>Table 67: Capital Intensity, Nova Scotia, Business Sector Industries, 1997-2010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N86" s="61">
        <f t="shared" si="3"/>
        <v>67</v>
      </c>
      <c r="O86" t="s">
        <v>213</v>
      </c>
    </row>
    <row r="87" spans="1:15">
      <c r="A87" s="54" t="s">
        <v>237</v>
      </c>
      <c r="B87" s="52" t="str">
        <f t="shared" si="2"/>
        <v>Table 68: M&amp;E Capital Intensity, Nova Scotia, Business Sector Industries, 1997-2010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N87" s="61">
        <f t="shared" si="3"/>
        <v>68</v>
      </c>
      <c r="O87" t="s">
        <v>243</v>
      </c>
    </row>
    <row r="88" spans="1:15">
      <c r="A88" s="43" t="s">
        <v>114</v>
      </c>
      <c r="B88" s="41" t="str">
        <f t="shared" si="2"/>
        <v>Table 69: Capital Compensation, Nova Scotia, Business Sector Industries, 1997-2007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N88" s="61">
        <f t="shared" si="3"/>
        <v>69</v>
      </c>
      <c r="O88" t="s">
        <v>91</v>
      </c>
    </row>
    <row r="89" spans="1:15">
      <c r="A89" s="44"/>
      <c r="B89" s="41" t="str">
        <f t="shared" si="2"/>
        <v>Table 70: Capital Compensation as a Share of Nominal GDP, Nova Scotia, Business Sector Industries, 1997-2007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N89" s="61">
        <f t="shared" si="3"/>
        <v>70</v>
      </c>
      <c r="O89" t="s">
        <v>214</v>
      </c>
    </row>
    <row r="90" spans="1:15">
      <c r="A90" s="55"/>
      <c r="B90" s="52" t="str">
        <f t="shared" si="2"/>
        <v/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N90" s="61">
        <f t="shared" si="3"/>
        <v>70</v>
      </c>
    </row>
    <row r="91" spans="1:15">
      <c r="A91" s="42" t="s">
        <v>122</v>
      </c>
      <c r="B91" s="41" t="str">
        <f t="shared" si="2"/>
        <v/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N91" s="61">
        <f t="shared" si="3"/>
        <v>70</v>
      </c>
    </row>
    <row r="92" spans="1:15">
      <c r="A92" s="54" t="s">
        <v>112</v>
      </c>
      <c r="B92" s="52" t="str">
        <f t="shared" si="2"/>
        <v>Table 71: Labour Productivity, Nova Scotia, Business Sector Industries, 1997-2010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N92" s="61">
        <f t="shared" si="3"/>
        <v>71</v>
      </c>
      <c r="O92" t="s">
        <v>89</v>
      </c>
    </row>
    <row r="93" spans="1:15">
      <c r="A93" s="43" t="s">
        <v>124</v>
      </c>
      <c r="B93" s="41" t="str">
        <f t="shared" si="2"/>
        <v>Table 72: Capital Productivity, Nova Scotia, Business Sector Industries, 1997-2010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N93" s="61">
        <f t="shared" si="3"/>
        <v>72</v>
      </c>
      <c r="O93" t="s">
        <v>131</v>
      </c>
    </row>
    <row r="94" spans="1:15">
      <c r="A94" s="52"/>
      <c r="B94" s="52" t="str">
        <f t="shared" si="2"/>
        <v/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N94" s="61">
        <f t="shared" si="3"/>
        <v>72</v>
      </c>
    </row>
    <row r="95" spans="1:15">
      <c r="A95" s="40" t="s">
        <v>157</v>
      </c>
      <c r="B95" s="41" t="str">
        <f t="shared" si="2"/>
        <v/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N95" s="61">
        <f t="shared" si="3"/>
        <v>72</v>
      </c>
    </row>
    <row r="96" spans="1:15">
      <c r="A96" s="52"/>
      <c r="B96" s="52" t="str">
        <f t="shared" si="2"/>
        <v/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N96" s="61">
        <f t="shared" si="3"/>
        <v>72</v>
      </c>
    </row>
    <row r="97" spans="1:15">
      <c r="A97" s="45" t="s">
        <v>119</v>
      </c>
      <c r="B97" s="41" t="str">
        <f t="shared" si="2"/>
        <v>Table 73: Nominal GDP, Provincial Comparison, Business Sector Industries, 1997-2007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1"/>
      <c r="N97" s="61">
        <f t="shared" si="3"/>
        <v>73</v>
      </c>
      <c r="O97" t="s">
        <v>136</v>
      </c>
    </row>
    <row r="98" spans="1:15">
      <c r="A98" s="56" t="s">
        <v>155</v>
      </c>
      <c r="B98" s="52" t="str">
        <f t="shared" si="2"/>
        <v>Table 74: Real GDP, Provincial Comparison, Business Sector Industries, 1997-2010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61"/>
      <c r="N98" s="61">
        <f t="shared" si="3"/>
        <v>74</v>
      </c>
      <c r="O98" t="s">
        <v>139</v>
      </c>
    </row>
    <row r="99" spans="1:15">
      <c r="A99" s="45" t="s">
        <v>118</v>
      </c>
      <c r="B99" s="41" t="str">
        <f t="shared" si="2"/>
        <v>Table 75: Hours Worked, Provincial Comparison, Business Sector Industries, 1997-2010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61"/>
      <c r="N99" s="61">
        <f t="shared" si="3"/>
        <v>75</v>
      </c>
      <c r="O99" t="s">
        <v>135</v>
      </c>
    </row>
    <row r="100" spans="1:15">
      <c r="A100" s="56" t="s">
        <v>156</v>
      </c>
      <c r="B100" s="52" t="str">
        <f t="shared" si="2"/>
        <v>Table 76: Real Capital Stock (Fixed, Non-Res), Provincial Comparison, Business Sector Industries, 1997-2010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61"/>
      <c r="N100" s="61">
        <f t="shared" si="3"/>
        <v>76</v>
      </c>
      <c r="O100" t="s">
        <v>140</v>
      </c>
    </row>
    <row r="101" spans="1:15">
      <c r="A101" s="45" t="s">
        <v>127</v>
      </c>
      <c r="B101" s="41" t="str">
        <f t="shared" si="2"/>
        <v>Table 77: Labour Productivity, Provincial Comparison, Business Sector Industries, 1997-2010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N101" s="61">
        <f t="shared" si="3"/>
        <v>77</v>
      </c>
      <c r="O101" t="s">
        <v>137</v>
      </c>
    </row>
    <row r="102" spans="1:15">
      <c r="A102" s="56" t="s">
        <v>134</v>
      </c>
      <c r="B102" s="52" t="str">
        <f t="shared" si="2"/>
        <v>Table 78: Capital Productivity, Provincial Comparison, Business Sector Industries, 1997-2010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N102" s="61">
        <f t="shared" si="3"/>
        <v>78</v>
      </c>
      <c r="O102" t="s">
        <v>138</v>
      </c>
    </row>
  </sheetData>
  <hyperlinks>
    <hyperlink ref="A6" location="NGDP_Can!A1" display="NGDP_Can"/>
    <hyperlink ref="A7" location="RGDP_Can!A1" display="RGDP_Can"/>
    <hyperlink ref="A8" location="IPD_Can!A1" display="IPD_Can"/>
    <hyperlink ref="A11" location="Hrs_Wkd_Can!A1" display="Hrs_Wkd_Can"/>
    <hyperlink ref="A12" location="Jobs_Can!A1" display="Jobs_Can"/>
    <hyperlink ref="A14" location="LComp_Can!A1" display="Lcomp_Can"/>
    <hyperlink ref="A28" location="Inv_Asset_Can!A1" display="Inv_Asset_Can"/>
    <hyperlink ref="A31" location="Tot_K_Can!A1" display="Tot_K_can"/>
    <hyperlink ref="A35" location="K_Asset_Can!A1" display="K_Asset_Can"/>
    <hyperlink ref="A40" location="KI_Can!A1" display="KI_Can"/>
    <hyperlink ref="A42" location="KComp_Can!A1" display="Kcomp_Can"/>
    <hyperlink ref="A46" location="LP_Can!A1" display="LP_Can"/>
    <hyperlink ref="A52" location="NGDP_NS!A1" display="NGDP_NS"/>
    <hyperlink ref="A53" location="RGDP_NS!A1" display="RGDP_NS"/>
    <hyperlink ref="A54" location="IPD_NS!A1" display="IPD_NS"/>
    <hyperlink ref="A57" location="Hrs_Wkd_NS!A1" display="Hrs_Wkd_NS"/>
    <hyperlink ref="A58" location="Jobs_NS!A1" display="Jobs_NS"/>
    <hyperlink ref="A60" location="LComp_NS!A1" display="Lcomp_NS"/>
    <hyperlink ref="A74" location="Inv_Asset_NS!A1" display="Inv_Asset_NS"/>
    <hyperlink ref="A77" location="Tot_K_NS!A1" display="Tot_K_NS"/>
    <hyperlink ref="A81" location="K_Asset_NS!A1" display="K_Asset_NS"/>
    <hyperlink ref="A86" location="KI_NS!A1" display="KI_NS"/>
    <hyperlink ref="A88" location="KComp_NS!A1" display="Kcomp_NS"/>
    <hyperlink ref="A92" location="LP_NS!A1" display="LP_NS"/>
    <hyperlink ref="A99" location="Hrs_Wkd_Prov_Comp!A1" display="Hrs_Wkd_Prov_Comp"/>
    <hyperlink ref="A97" location="NGDP_Prov_Comp!A1" display="NGDP_Prov_Comp"/>
    <hyperlink ref="A101" location="LP_Prov_Comp!A1" display="LP_Pro_Comp"/>
    <hyperlink ref="A47" location="KP_Can!A1" display="KP_Can"/>
    <hyperlink ref="A93" location="KP_NS!A1" display="KP_NS"/>
    <hyperlink ref="A98" location="RGDP_Prov_Comp!A1" display="RGDP_Prov_Comp"/>
    <hyperlink ref="A100" location="K_Prov_Comp!A1" display="K_Prov_Comp"/>
    <hyperlink ref="A102" location="KP_Prov_Comp!A1" display="KP_Prov_Comp"/>
    <hyperlink ref="A20" location="Gross_Inv_Can!A1" display="Tot_Inv_Can"/>
    <hyperlink ref="A66" location="Gross_Inv_NS!A1" display="Gross_Inv_NS"/>
    <hyperlink ref="A22" location="Dep_Inv_Can!A1" display="Dep_Inv_Can"/>
    <hyperlink ref="A24" location="Net_Inv_Can!A1" display="Net_Inv_Can"/>
    <hyperlink ref="A13" location="Wkly_Hrs_Can!A1" display="Wkly_Hrs_Can"/>
    <hyperlink ref="A16" location="Hrly_Comp_Can!A1" display="Hrly_Comp_Can"/>
    <hyperlink ref="A17" location="Unit_LCost_Can!A1" display="Unit_Lcost_Can"/>
    <hyperlink ref="A59" location="Wkly_Hrs_NS!A1" display="Wkly_Hrs_NS"/>
    <hyperlink ref="A62" location="Hrly_Comp_NS!A1" display="Hrly_Comp_NS"/>
    <hyperlink ref="A63" location="Unit_LCost_NS!A1" display="Unit_Lcost_NS"/>
    <hyperlink ref="A68" location="Dep_Inv_NS!A1" display="Dep_Inv_NS"/>
    <hyperlink ref="A70" location="Net_Inv_NS!A1" display="Net_Inv_NS"/>
    <hyperlink ref="A83" location="InvI_NS!A1" display="InvI_NS"/>
    <hyperlink ref="A85" location="InvI_Asset_NS!A1" display="InvI_Asset_NS"/>
    <hyperlink ref="A37" location="InvI_Can!A1" display="InvI_Can"/>
    <hyperlink ref="A39" location="InvI_Asset_Can!A1" display="InvI_Asset_Can"/>
    <hyperlink ref="A33" location="'M&amp;E_K_Can'!A1" display="M&amp;E_K_Can"/>
    <hyperlink ref="A41" location="'M&amp;EI_Can'!A1" display="M&amp;EI_Can"/>
    <hyperlink ref="A79" location="'M&amp;E_K_NS'!A1" display="M&amp;E_K_NS"/>
    <hyperlink ref="A87" location="'M&amp;EI_NS'!A1" display="M&amp;EI_NS"/>
    <hyperlink ref="A26" location="'M&amp;E_Inv_Can'!A1" display="M&amp;E_Inv_can"/>
    <hyperlink ref="A38" location="'M&amp;E_InvI_Can'!A1" display="M&amp;E_InvI_Can"/>
    <hyperlink ref="A72" location="'M&amp;E_Inv_NS'!A1" display="M&amp;E_Inv_NS"/>
    <hyperlink ref="A84" location="'M&amp;E_InvI_NS'!A1" display="M&amp;E_InvI_NS"/>
  </hyperlinks>
  <pageMargins left="0.7" right="0.7" top="0.75" bottom="0.75" header="0.3" footer="0.3"/>
  <pageSetup scale="72" orientation="portrait" horizontalDpi="0" verticalDpi="0" r:id="rId1"/>
  <rowBreaks count="1" manualBreakCount="1">
    <brk id="6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Y4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Contents'!B17</f>
        <v>Table 10: Unit Labour Cost, Canada, Business Sector Industries, 1997-2010</v>
      </c>
      <c r="K1" s="7" t="str">
        <f>B1 &amp; " (continued)"</f>
        <v>Table 10: Unit Labour Cost, Canada, Business Sector Industries, 1997-2010 (continued)</v>
      </c>
      <c r="V1" s="7" t="str">
        <f>K1</f>
        <v>Table 10: Unit Labour Cost,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172</v>
      </c>
      <c r="C4" s="78"/>
      <c r="D4" s="78"/>
      <c r="E4" s="78"/>
      <c r="F4" s="78"/>
      <c r="G4" s="78"/>
      <c r="H4" s="78"/>
      <c r="I4" s="78"/>
      <c r="J4" s="78"/>
      <c r="K4" s="78" t="s">
        <v>172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172</v>
      </c>
      <c r="W4" s="76"/>
      <c r="X4" s="76"/>
      <c r="Y4" s="76"/>
    </row>
    <row r="5" spans="1:25">
      <c r="A5" s="5">
        <v>1997</v>
      </c>
      <c r="B5" s="47">
        <v>0.54500000000000004</v>
      </c>
      <c r="C5" s="48">
        <v>0.47599999999999998</v>
      </c>
      <c r="D5" s="49">
        <v>0.36799999999999999</v>
      </c>
      <c r="E5" s="49">
        <v>0.19400000000000001</v>
      </c>
      <c r="F5" s="49">
        <v>0.20699999999999999</v>
      </c>
      <c r="G5" s="49">
        <v>0.78700000000000003</v>
      </c>
      <c r="H5" s="49">
        <v>0.53400000000000003</v>
      </c>
      <c r="I5" s="49">
        <v>0.496</v>
      </c>
      <c r="J5" s="50">
        <v>0.56200000000000006</v>
      </c>
      <c r="K5" s="49">
        <v>0.59899999999999998</v>
      </c>
      <c r="L5" s="49">
        <v>0.70399999999999996</v>
      </c>
      <c r="M5" s="49">
        <v>0.76200000000000001</v>
      </c>
      <c r="N5" s="49">
        <v>0.61399999999999999</v>
      </c>
      <c r="O5" s="49">
        <v>0.48099999999999998</v>
      </c>
      <c r="P5" s="49">
        <v>0.42399999999999999</v>
      </c>
      <c r="Q5" s="49">
        <v>0.71299999999999997</v>
      </c>
      <c r="R5" s="49">
        <v>0.66</v>
      </c>
      <c r="S5" s="49">
        <v>0.58299999999999996</v>
      </c>
      <c r="T5" s="49">
        <v>0.70399999999999996</v>
      </c>
      <c r="U5" s="50">
        <v>0.60799999999999998</v>
      </c>
      <c r="V5" s="48">
        <v>0.55100000000000005</v>
      </c>
      <c r="W5" s="49">
        <v>0.42499999999999999</v>
      </c>
      <c r="X5" s="49">
        <v>0.17599999999999999</v>
      </c>
      <c r="Y5" s="24" t="s">
        <v>33</v>
      </c>
    </row>
    <row r="6" spans="1:25">
      <c r="A6" s="5">
        <v>1998</v>
      </c>
      <c r="B6" s="47">
        <v>0.55200000000000005</v>
      </c>
      <c r="C6" s="48">
        <v>0.47799999999999998</v>
      </c>
      <c r="D6" s="49">
        <v>0.35199999999999998</v>
      </c>
      <c r="E6" s="49">
        <v>0.189</v>
      </c>
      <c r="F6" s="49">
        <v>0.221</v>
      </c>
      <c r="G6" s="49">
        <v>0.78600000000000003</v>
      </c>
      <c r="H6" s="49">
        <v>0.53500000000000003</v>
      </c>
      <c r="I6" s="49">
        <v>0.496</v>
      </c>
      <c r="J6" s="50">
        <v>0.56100000000000005</v>
      </c>
      <c r="K6" s="49">
        <v>0.61099999999999999</v>
      </c>
      <c r="L6" s="49">
        <v>0.68300000000000005</v>
      </c>
      <c r="M6" s="49">
        <v>0.77800000000000002</v>
      </c>
      <c r="N6" s="49">
        <v>0.64100000000000001</v>
      </c>
      <c r="O6" s="49">
        <v>0.50900000000000001</v>
      </c>
      <c r="P6" s="49">
        <v>0.42399999999999999</v>
      </c>
      <c r="Q6" s="49">
        <v>0.73899999999999999</v>
      </c>
      <c r="R6" s="49">
        <v>0.68799999999999994</v>
      </c>
      <c r="S6" s="49">
        <v>0.61799999999999999</v>
      </c>
      <c r="T6" s="49">
        <v>0.70299999999999996</v>
      </c>
      <c r="U6" s="50">
        <v>0.624</v>
      </c>
      <c r="V6" s="48">
        <v>0.55900000000000005</v>
      </c>
      <c r="W6" s="49">
        <v>0.42799999999999999</v>
      </c>
      <c r="X6" s="49">
        <v>0.17799999999999999</v>
      </c>
      <c r="Y6" s="24" t="s">
        <v>33</v>
      </c>
    </row>
    <row r="7" spans="1:25">
      <c r="A7" s="5">
        <v>1999</v>
      </c>
      <c r="B7" s="47">
        <v>0.55100000000000005</v>
      </c>
      <c r="C7" s="48">
        <v>0.47199999999999998</v>
      </c>
      <c r="D7" s="49">
        <v>0.36099999999999999</v>
      </c>
      <c r="E7" s="49">
        <v>0.182</v>
      </c>
      <c r="F7" s="49">
        <v>0.217</v>
      </c>
      <c r="G7" s="49">
        <v>0.78100000000000003</v>
      </c>
      <c r="H7" s="49">
        <v>0.52400000000000002</v>
      </c>
      <c r="I7" s="49">
        <v>0.50800000000000001</v>
      </c>
      <c r="J7" s="50">
        <v>0.53400000000000003</v>
      </c>
      <c r="K7" s="49">
        <v>0.61299999999999999</v>
      </c>
      <c r="L7" s="49">
        <v>0.67700000000000005</v>
      </c>
      <c r="M7" s="49">
        <v>0.76400000000000001</v>
      </c>
      <c r="N7" s="49">
        <v>0.63800000000000001</v>
      </c>
      <c r="O7" s="49">
        <v>0.51200000000000001</v>
      </c>
      <c r="P7" s="49">
        <v>0.42299999999999999</v>
      </c>
      <c r="Q7" s="49">
        <v>0.745</v>
      </c>
      <c r="R7" s="49">
        <v>0.70599999999999996</v>
      </c>
      <c r="S7" s="49">
        <v>0.64900000000000002</v>
      </c>
      <c r="T7" s="49">
        <v>0.71599999999999997</v>
      </c>
      <c r="U7" s="50">
        <v>0.63400000000000001</v>
      </c>
      <c r="V7" s="48">
        <v>0.55800000000000005</v>
      </c>
      <c r="W7" s="49">
        <v>0.42299999999999999</v>
      </c>
      <c r="X7" s="49">
        <v>0.17499999999999999</v>
      </c>
      <c r="Y7" s="24" t="s">
        <v>33</v>
      </c>
    </row>
    <row r="8" spans="1:25">
      <c r="A8" s="5">
        <v>2000</v>
      </c>
      <c r="B8" s="47">
        <v>0.56299999999999994</v>
      </c>
      <c r="C8" s="48">
        <v>0.47399999999999998</v>
      </c>
      <c r="D8" s="49">
        <v>0.36799999999999999</v>
      </c>
      <c r="E8" s="49">
        <v>0.19900000000000001</v>
      </c>
      <c r="F8" s="49">
        <v>0.223</v>
      </c>
      <c r="G8" s="49">
        <v>0.79600000000000004</v>
      </c>
      <c r="H8" s="49">
        <v>0.51100000000000001</v>
      </c>
      <c r="I8" s="49">
        <v>0.48899999999999999</v>
      </c>
      <c r="J8" s="50">
        <v>0.52500000000000002</v>
      </c>
      <c r="K8" s="49">
        <v>0.63300000000000001</v>
      </c>
      <c r="L8" s="49">
        <v>0.68</v>
      </c>
      <c r="M8" s="49">
        <v>0.76400000000000001</v>
      </c>
      <c r="N8" s="49">
        <v>0.64</v>
      </c>
      <c r="O8" s="49">
        <v>0.52700000000000002</v>
      </c>
      <c r="P8" s="49">
        <v>0.45300000000000001</v>
      </c>
      <c r="Q8" s="49">
        <v>0.78500000000000003</v>
      </c>
      <c r="R8" s="49">
        <v>0.73899999999999999</v>
      </c>
      <c r="S8" s="49">
        <v>0.68</v>
      </c>
      <c r="T8" s="49">
        <v>0.75</v>
      </c>
      <c r="U8" s="50">
        <v>0.65900000000000003</v>
      </c>
      <c r="V8" s="48">
        <v>0.56899999999999995</v>
      </c>
      <c r="W8" s="49">
        <v>0.42199999999999999</v>
      </c>
      <c r="X8" s="49">
        <v>0.188</v>
      </c>
      <c r="Y8" s="24" t="s">
        <v>33</v>
      </c>
    </row>
    <row r="9" spans="1:25">
      <c r="A9" s="5">
        <v>2001</v>
      </c>
      <c r="B9" s="47">
        <v>0.57899999999999996</v>
      </c>
      <c r="C9" s="48">
        <v>0.499</v>
      </c>
      <c r="D9" s="49">
        <v>0.39700000000000002</v>
      </c>
      <c r="E9" s="49">
        <v>0.22800000000000001</v>
      </c>
      <c r="F9" s="49">
        <v>0.24399999999999999</v>
      </c>
      <c r="G9" s="49">
        <v>0.78200000000000003</v>
      </c>
      <c r="H9" s="49">
        <v>0.53800000000000003</v>
      </c>
      <c r="I9" s="49">
        <v>0.495</v>
      </c>
      <c r="J9" s="50">
        <v>0.56899999999999995</v>
      </c>
      <c r="K9" s="49">
        <v>0.63900000000000001</v>
      </c>
      <c r="L9" s="49">
        <v>0.69799999999999995</v>
      </c>
      <c r="M9" s="49">
        <v>0.73899999999999999</v>
      </c>
      <c r="N9" s="49">
        <v>0.64700000000000002</v>
      </c>
      <c r="O9" s="49">
        <v>0.51300000000000001</v>
      </c>
      <c r="P9" s="49">
        <v>0.45100000000000001</v>
      </c>
      <c r="Q9" s="49">
        <v>0.82299999999999995</v>
      </c>
      <c r="R9" s="49">
        <v>0.76500000000000001</v>
      </c>
      <c r="S9" s="49">
        <v>0.70599999999999996</v>
      </c>
      <c r="T9" s="49">
        <v>0.75800000000000001</v>
      </c>
      <c r="U9" s="50">
        <v>0.67800000000000005</v>
      </c>
      <c r="V9" s="48">
        <v>0.58499999999999996</v>
      </c>
      <c r="W9" s="49">
        <v>0.44700000000000001</v>
      </c>
      <c r="X9" s="49">
        <v>0.21299999999999999</v>
      </c>
      <c r="Y9" s="24" t="s">
        <v>33</v>
      </c>
    </row>
    <row r="10" spans="1:25">
      <c r="A10" s="5">
        <v>2002</v>
      </c>
      <c r="B10" s="47">
        <v>0.58299999999999996</v>
      </c>
      <c r="C10" s="48">
        <v>0.501</v>
      </c>
      <c r="D10" s="49">
        <v>0.40400000000000003</v>
      </c>
      <c r="E10" s="49">
        <v>0.217</v>
      </c>
      <c r="F10" s="49">
        <v>0.23699999999999999</v>
      </c>
      <c r="G10" s="49">
        <v>0.78500000000000003</v>
      </c>
      <c r="H10" s="49">
        <v>0.54700000000000004</v>
      </c>
      <c r="I10" s="49">
        <v>0.499</v>
      </c>
      <c r="J10" s="50">
        <v>0.58099999999999996</v>
      </c>
      <c r="K10" s="49">
        <v>0.64200000000000002</v>
      </c>
      <c r="L10" s="49">
        <v>0.69099999999999995</v>
      </c>
      <c r="M10" s="49">
        <v>0.73299999999999998</v>
      </c>
      <c r="N10" s="49">
        <v>0.66600000000000004</v>
      </c>
      <c r="O10" s="49">
        <v>0.501</v>
      </c>
      <c r="P10" s="49">
        <v>0.45300000000000001</v>
      </c>
      <c r="Q10" s="49">
        <v>0.82699999999999996</v>
      </c>
      <c r="R10" s="49">
        <v>0.76300000000000001</v>
      </c>
      <c r="S10" s="49">
        <v>0.74099999999999999</v>
      </c>
      <c r="T10" s="49">
        <v>0.77400000000000002</v>
      </c>
      <c r="U10" s="50">
        <v>0.69199999999999995</v>
      </c>
      <c r="V10" s="48">
        <v>0.58799999999999997</v>
      </c>
      <c r="W10" s="49">
        <v>0.44800000000000001</v>
      </c>
      <c r="X10" s="49">
        <v>0.20399999999999999</v>
      </c>
      <c r="Y10" s="24" t="s">
        <v>33</v>
      </c>
    </row>
    <row r="11" spans="1:25">
      <c r="A11" s="5">
        <v>2003</v>
      </c>
      <c r="B11" s="47">
        <v>0.59399999999999997</v>
      </c>
      <c r="C11" s="48">
        <v>0.51300000000000001</v>
      </c>
      <c r="D11" s="49">
        <v>0.38900000000000001</v>
      </c>
      <c r="E11" s="49">
        <v>0.22700000000000001</v>
      </c>
      <c r="F11" s="49">
        <v>0.25700000000000001</v>
      </c>
      <c r="G11" s="49">
        <v>0.78300000000000003</v>
      </c>
      <c r="H11" s="49">
        <v>0.56699999999999995</v>
      </c>
      <c r="I11" s="49">
        <v>0.53100000000000003</v>
      </c>
      <c r="J11" s="50">
        <v>0.59199999999999997</v>
      </c>
      <c r="K11" s="49">
        <v>0.65200000000000002</v>
      </c>
      <c r="L11" s="49">
        <v>0.67600000000000005</v>
      </c>
      <c r="M11" s="49">
        <v>0.749</v>
      </c>
      <c r="N11" s="49">
        <v>0.68700000000000006</v>
      </c>
      <c r="O11" s="49">
        <v>0.50800000000000001</v>
      </c>
      <c r="P11" s="49">
        <v>0.46100000000000002</v>
      </c>
      <c r="Q11" s="49">
        <v>0.83</v>
      </c>
      <c r="R11" s="49">
        <v>0.78600000000000003</v>
      </c>
      <c r="S11" s="49">
        <v>0.76300000000000001</v>
      </c>
      <c r="T11" s="49">
        <v>0.78900000000000003</v>
      </c>
      <c r="U11" s="50">
        <v>0.71399999999999997</v>
      </c>
      <c r="V11" s="48">
        <v>0.6</v>
      </c>
      <c r="W11" s="49">
        <v>0.46300000000000002</v>
      </c>
      <c r="X11" s="49">
        <v>0.223</v>
      </c>
      <c r="Y11" s="24" t="s">
        <v>33</v>
      </c>
    </row>
    <row r="12" spans="1:25">
      <c r="A12" s="5">
        <v>2004</v>
      </c>
      <c r="B12" s="47">
        <v>0.61199999999999999</v>
      </c>
      <c r="C12" s="48">
        <v>0.53200000000000003</v>
      </c>
      <c r="D12" s="49">
        <v>0.374</v>
      </c>
      <c r="E12" s="49">
        <v>0.254</v>
      </c>
      <c r="F12" s="49">
        <v>0.28299999999999997</v>
      </c>
      <c r="G12" s="49">
        <v>0.79900000000000004</v>
      </c>
      <c r="H12" s="49">
        <v>0.58199999999999996</v>
      </c>
      <c r="I12" s="49">
        <v>0.56000000000000005</v>
      </c>
      <c r="J12" s="50">
        <v>0.59699999999999998</v>
      </c>
      <c r="K12" s="49">
        <v>0.66900000000000004</v>
      </c>
      <c r="L12" s="49">
        <v>0.69</v>
      </c>
      <c r="M12" s="49">
        <v>0.76500000000000001</v>
      </c>
      <c r="N12" s="49">
        <v>0.70899999999999996</v>
      </c>
      <c r="O12" s="49">
        <v>0.50700000000000001</v>
      </c>
      <c r="P12" s="49">
        <v>0.48</v>
      </c>
      <c r="Q12" s="49">
        <v>0.85099999999999998</v>
      </c>
      <c r="R12" s="49">
        <v>0.80500000000000005</v>
      </c>
      <c r="S12" s="49">
        <v>0.77600000000000002</v>
      </c>
      <c r="T12" s="49">
        <v>0.81</v>
      </c>
      <c r="U12" s="50">
        <v>0.73299999999999998</v>
      </c>
      <c r="V12" s="48">
        <v>0.61899999999999999</v>
      </c>
      <c r="W12" s="49">
        <v>0.48299999999999998</v>
      </c>
      <c r="X12" s="49">
        <v>0.251</v>
      </c>
      <c r="Y12" s="24" t="s">
        <v>33</v>
      </c>
    </row>
    <row r="13" spans="1:25">
      <c r="A13" s="5">
        <v>2005</v>
      </c>
      <c r="B13" s="47">
        <v>0.628</v>
      </c>
      <c r="C13" s="48">
        <v>0.55200000000000005</v>
      </c>
      <c r="D13" s="49">
        <v>0.371</v>
      </c>
      <c r="E13" s="49">
        <v>0.30399999999999999</v>
      </c>
      <c r="F13" s="49">
        <v>0.27500000000000002</v>
      </c>
      <c r="G13" s="49">
        <v>0.84</v>
      </c>
      <c r="H13" s="49">
        <v>0.58899999999999997</v>
      </c>
      <c r="I13" s="49">
        <v>0.57799999999999996</v>
      </c>
      <c r="J13" s="50">
        <v>0.59499999999999997</v>
      </c>
      <c r="K13" s="49">
        <v>0.68200000000000005</v>
      </c>
      <c r="L13" s="49">
        <v>0.69399999999999995</v>
      </c>
      <c r="M13" s="49">
        <v>0.77100000000000002</v>
      </c>
      <c r="N13" s="49">
        <v>0.70099999999999996</v>
      </c>
      <c r="O13" s="49">
        <v>0.50900000000000001</v>
      </c>
      <c r="P13" s="49">
        <v>0.49299999999999999</v>
      </c>
      <c r="Q13" s="49">
        <v>0.88400000000000001</v>
      </c>
      <c r="R13" s="49">
        <v>0.83899999999999997</v>
      </c>
      <c r="S13" s="49">
        <v>0.75600000000000001</v>
      </c>
      <c r="T13" s="49">
        <v>0.83899999999999997</v>
      </c>
      <c r="U13" s="50">
        <v>0.76</v>
      </c>
      <c r="V13" s="48">
        <v>0.63600000000000001</v>
      </c>
      <c r="W13" s="49">
        <v>0.498</v>
      </c>
      <c r="X13" s="49">
        <v>0.28199999999999997</v>
      </c>
      <c r="Y13" s="24" t="s">
        <v>33</v>
      </c>
    </row>
    <row r="14" spans="1:25">
      <c r="A14" s="5">
        <v>2006</v>
      </c>
      <c r="B14" s="47">
        <v>0.65200000000000002</v>
      </c>
      <c r="C14" s="48">
        <v>0.58699999999999997</v>
      </c>
      <c r="D14" s="49">
        <v>0.371</v>
      </c>
      <c r="E14" s="49">
        <v>0.35799999999999998</v>
      </c>
      <c r="F14" s="49">
        <v>0.29799999999999999</v>
      </c>
      <c r="G14" s="49">
        <v>0.94499999999999995</v>
      </c>
      <c r="H14" s="49">
        <v>0.60199999999999998</v>
      </c>
      <c r="I14" s="49">
        <v>0.59299999999999997</v>
      </c>
      <c r="J14" s="50">
        <v>0.60699999999999998</v>
      </c>
      <c r="K14" s="49">
        <v>0.69599999999999995</v>
      </c>
      <c r="L14" s="49">
        <v>0.69299999999999995</v>
      </c>
      <c r="M14" s="49">
        <v>0.77100000000000002</v>
      </c>
      <c r="N14" s="49">
        <v>0.73</v>
      </c>
      <c r="O14" s="49">
        <v>0.51300000000000001</v>
      </c>
      <c r="P14" s="49">
        <v>0.505</v>
      </c>
      <c r="Q14" s="49">
        <v>0.89200000000000002</v>
      </c>
      <c r="R14" s="49">
        <v>0.88700000000000001</v>
      </c>
      <c r="S14" s="49">
        <v>0.77700000000000002</v>
      </c>
      <c r="T14" s="49">
        <v>0.88900000000000001</v>
      </c>
      <c r="U14" s="50">
        <v>0.77900000000000003</v>
      </c>
      <c r="V14" s="48">
        <v>0.66100000000000003</v>
      </c>
      <c r="W14" s="49">
        <v>0.51700000000000002</v>
      </c>
      <c r="X14" s="49">
        <v>0.32200000000000001</v>
      </c>
      <c r="Y14" s="24" t="s">
        <v>33</v>
      </c>
    </row>
    <row r="15" spans="1:25">
      <c r="A15" s="5">
        <v>2007</v>
      </c>
      <c r="B15" s="47">
        <v>0.67600000000000005</v>
      </c>
      <c r="C15" s="48">
        <v>0.61299999999999999</v>
      </c>
      <c r="D15" s="49">
        <v>0.379</v>
      </c>
      <c r="E15" s="49">
        <v>0.38800000000000001</v>
      </c>
      <c r="F15" s="49">
        <v>0.27800000000000002</v>
      </c>
      <c r="G15" s="49">
        <v>1.024</v>
      </c>
      <c r="H15" s="49">
        <v>0.61699999999999999</v>
      </c>
      <c r="I15" s="49">
        <v>0.61299999999999999</v>
      </c>
      <c r="J15" s="50">
        <v>0.61699999999999999</v>
      </c>
      <c r="K15" s="49">
        <v>0.71599999999999997</v>
      </c>
      <c r="L15" s="49">
        <v>0.68899999999999995</v>
      </c>
      <c r="M15" s="49">
        <v>0.78600000000000003</v>
      </c>
      <c r="N15" s="49">
        <v>0.74299999999999999</v>
      </c>
      <c r="O15" s="49">
        <v>0.53200000000000003</v>
      </c>
      <c r="P15" s="49">
        <v>0.51800000000000002</v>
      </c>
      <c r="Q15" s="49">
        <v>0.94</v>
      </c>
      <c r="R15" s="49">
        <v>0.91200000000000003</v>
      </c>
      <c r="S15" s="49">
        <v>0.79900000000000004</v>
      </c>
      <c r="T15" s="49">
        <v>0.93400000000000005</v>
      </c>
      <c r="U15" s="50">
        <v>0.81599999999999995</v>
      </c>
      <c r="V15" s="48">
        <v>0.68400000000000005</v>
      </c>
      <c r="W15" s="49">
        <v>0.52600000000000002</v>
      </c>
      <c r="X15" s="49">
        <v>0.33800000000000002</v>
      </c>
      <c r="Y15" s="24" t="s">
        <v>33</v>
      </c>
    </row>
    <row r="16" spans="1:25">
      <c r="A16" s="5">
        <v>2008</v>
      </c>
      <c r="B16" s="47">
        <v>0.69899999999999995</v>
      </c>
      <c r="C16" s="48">
        <v>0.63300000000000001</v>
      </c>
      <c r="D16" s="49">
        <v>0.32800000000000001</v>
      </c>
      <c r="E16" s="49">
        <v>0.42799999999999999</v>
      </c>
      <c r="F16" s="49">
        <v>0.28199999999999997</v>
      </c>
      <c r="G16" s="49">
        <v>1.0720000000000001</v>
      </c>
      <c r="H16" s="49">
        <v>0.63300000000000001</v>
      </c>
      <c r="I16" s="49">
        <v>0.627</v>
      </c>
      <c r="J16" s="50">
        <v>0.63600000000000001</v>
      </c>
      <c r="K16" s="49">
        <v>0.73899999999999999</v>
      </c>
      <c r="L16" s="49">
        <v>0.71799999999999997</v>
      </c>
      <c r="M16" s="49">
        <v>0.79400000000000004</v>
      </c>
      <c r="N16" s="49">
        <v>0.76100000000000001</v>
      </c>
      <c r="O16" s="49">
        <v>0.55400000000000005</v>
      </c>
      <c r="P16" s="49">
        <v>0.52300000000000002</v>
      </c>
      <c r="Q16" s="49">
        <v>0.99</v>
      </c>
      <c r="R16" s="49">
        <v>0.94899999999999995</v>
      </c>
      <c r="S16" s="49">
        <v>0.84199999999999997</v>
      </c>
      <c r="T16" s="49">
        <v>0.98</v>
      </c>
      <c r="U16" s="50">
        <v>0.85099999999999998</v>
      </c>
      <c r="V16" s="48">
        <v>0.71</v>
      </c>
      <c r="W16" s="49">
        <v>0.54</v>
      </c>
      <c r="X16" s="49">
        <v>0.36799999999999999</v>
      </c>
      <c r="Y16" s="24" t="s">
        <v>33</v>
      </c>
    </row>
    <row r="17" spans="1:25">
      <c r="A17" s="5">
        <v>2009</v>
      </c>
      <c r="B17" s="47">
        <v>0.71499999999999997</v>
      </c>
      <c r="C17" s="48">
        <v>0.64900000000000002</v>
      </c>
      <c r="D17" s="49">
        <v>0.33800000000000002</v>
      </c>
      <c r="E17" s="49">
        <v>0.41899999999999998</v>
      </c>
      <c r="F17" s="49">
        <v>0.318</v>
      </c>
      <c r="G17" s="49">
        <v>1.131</v>
      </c>
      <c r="H17" s="49">
        <v>0.64900000000000002</v>
      </c>
      <c r="I17" s="49">
        <v>0.61399999999999999</v>
      </c>
      <c r="J17" s="50">
        <v>0.67900000000000005</v>
      </c>
      <c r="K17" s="49">
        <v>0.749</v>
      </c>
      <c r="L17" s="49">
        <v>0.73299999999999998</v>
      </c>
      <c r="M17" s="49">
        <v>0.80600000000000005</v>
      </c>
      <c r="N17" s="49">
        <v>0.76100000000000001</v>
      </c>
      <c r="O17" s="49">
        <v>0.56799999999999995</v>
      </c>
      <c r="P17" s="49">
        <v>0.52600000000000002</v>
      </c>
      <c r="Q17" s="49">
        <v>1.0109999999999999</v>
      </c>
      <c r="R17" s="49">
        <v>0.97299999999999998</v>
      </c>
      <c r="S17" s="49">
        <v>0.871</v>
      </c>
      <c r="T17" s="49">
        <v>0.99399999999999999</v>
      </c>
      <c r="U17" s="50">
        <v>0.874</v>
      </c>
      <c r="V17" s="48">
        <v>0.72599999999999998</v>
      </c>
      <c r="W17" s="49">
        <v>0.54400000000000004</v>
      </c>
      <c r="X17" s="49">
        <v>0.37</v>
      </c>
      <c r="Y17" s="24" t="s">
        <v>33</v>
      </c>
    </row>
    <row r="18" spans="1:25">
      <c r="A18" s="5">
        <v>2010</v>
      </c>
      <c r="B18" s="47">
        <v>0.71799999999999997</v>
      </c>
      <c r="C18" s="48">
        <v>0.63400000000000001</v>
      </c>
      <c r="D18" s="49">
        <v>0.33600000000000002</v>
      </c>
      <c r="E18" s="49">
        <v>0.42599999999999999</v>
      </c>
      <c r="F18" s="49">
        <v>0.31900000000000001</v>
      </c>
      <c r="G18" s="49">
        <v>1.1220000000000001</v>
      </c>
      <c r="H18" s="49">
        <v>0.61099999999999999</v>
      </c>
      <c r="I18" s="49">
        <v>0.60099999999999998</v>
      </c>
      <c r="J18" s="50">
        <v>0.62</v>
      </c>
      <c r="K18" s="49">
        <v>0.76500000000000001</v>
      </c>
      <c r="L18" s="49">
        <v>0.73</v>
      </c>
      <c r="M18" s="49">
        <v>0.81399999999999995</v>
      </c>
      <c r="N18" s="49">
        <v>0.73399999999999999</v>
      </c>
      <c r="O18" s="49">
        <v>0.57799999999999996</v>
      </c>
      <c r="P18" s="49">
        <v>0.53700000000000003</v>
      </c>
      <c r="Q18" s="49">
        <v>1.0669999999999999</v>
      </c>
      <c r="R18" s="49">
        <v>1.0209999999999999</v>
      </c>
      <c r="S18" s="49">
        <v>0.91500000000000004</v>
      </c>
      <c r="T18" s="49">
        <v>1.036</v>
      </c>
      <c r="U18" s="50">
        <v>0.91100000000000003</v>
      </c>
      <c r="V18" s="48">
        <v>0.72799999999999998</v>
      </c>
      <c r="W18" s="49">
        <v>0.52100000000000002</v>
      </c>
      <c r="X18" s="49">
        <v>0.378</v>
      </c>
      <c r="Y18" s="24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2.1432898753441787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2.2293411695246901</v>
      </c>
      <c r="D21" s="9">
        <f t="shared" si="0"/>
        <v>-0.69734013004605355</v>
      </c>
      <c r="E21" s="9">
        <f t="shared" si="0"/>
        <v>6.2374232256968254</v>
      </c>
      <c r="F21" s="9">
        <f t="shared" si="0"/>
        <v>3.3826638218650285</v>
      </c>
      <c r="G21" s="9">
        <f t="shared" si="0"/>
        <v>2.7655493192208613</v>
      </c>
      <c r="H21" s="9">
        <f t="shared" si="0"/>
        <v>1.0415492155074979</v>
      </c>
      <c r="I21" s="9">
        <f t="shared" si="0"/>
        <v>1.4880318677477966</v>
      </c>
      <c r="J21" s="20">
        <f t="shared" si="0"/>
        <v>0.75838147173936665</v>
      </c>
      <c r="K21" s="9">
        <f t="shared" si="0"/>
        <v>1.8994625226831152</v>
      </c>
      <c r="L21" s="9">
        <f t="shared" si="0"/>
        <v>0.2793600849566813</v>
      </c>
      <c r="M21" s="9">
        <f t="shared" si="0"/>
        <v>0.50909002279886373</v>
      </c>
      <c r="N21" s="9">
        <f t="shared" si="0"/>
        <v>1.3826568828333219</v>
      </c>
      <c r="O21" s="9">
        <f t="shared" si="0"/>
        <v>1.4231595290730814</v>
      </c>
      <c r="P21" s="9">
        <f t="shared" si="0"/>
        <v>1.8340358906293819</v>
      </c>
      <c r="Q21" s="9">
        <f t="shared" si="0"/>
        <v>3.1495408645681122</v>
      </c>
      <c r="R21" s="9">
        <f t="shared" si="0"/>
        <v>3.4130920165998502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3.5280151231994905</v>
      </c>
      <c r="T21" s="9">
        <f t="shared" si="1"/>
        <v>3.0164784460642524</v>
      </c>
      <c r="U21" s="20">
        <f t="shared" si="1"/>
        <v>3.159405482444666</v>
      </c>
      <c r="V21" s="9">
        <f t="shared" si="1"/>
        <v>2.1659404189355413</v>
      </c>
      <c r="W21" s="9">
        <f t="shared" si="1"/>
        <v>1.5789579572592194</v>
      </c>
      <c r="X21" s="9">
        <f t="shared" si="1"/>
        <v>6.0563939087992624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1.0890148471269567</v>
      </c>
      <c r="C22" s="9">
        <f t="shared" si="0"/>
        <v>-0.14025263847221581</v>
      </c>
      <c r="D22" s="9">
        <f t="shared" si="0"/>
        <v>0</v>
      </c>
      <c r="E22" s="9">
        <f t="shared" si="0"/>
        <v>0.85182978604552151</v>
      </c>
      <c r="F22" s="9">
        <f t="shared" si="0"/>
        <v>2.5128180992220361</v>
      </c>
      <c r="G22" s="9">
        <f t="shared" si="0"/>
        <v>0.37975047941654072</v>
      </c>
      <c r="H22" s="9">
        <f t="shared" si="0"/>
        <v>-1.4568257172885679</v>
      </c>
      <c r="I22" s="9">
        <f t="shared" si="0"/>
        <v>-0.47266066873034029</v>
      </c>
      <c r="J22" s="21">
        <f t="shared" si="0"/>
        <v>-2.2445462428884566</v>
      </c>
      <c r="K22" s="9">
        <f t="shared" si="0"/>
        <v>1.857331901325221</v>
      </c>
      <c r="L22" s="9">
        <f t="shared" si="0"/>
        <v>-1.1495271292505715</v>
      </c>
      <c r="M22" s="9">
        <f t="shared" si="0"/>
        <v>8.7412631920913419E-2</v>
      </c>
      <c r="N22" s="9">
        <f t="shared" si="0"/>
        <v>1.3920415175776579</v>
      </c>
      <c r="O22" s="9">
        <f t="shared" si="0"/>
        <v>3.0912596669830261</v>
      </c>
      <c r="P22" s="9">
        <f t="shared" si="0"/>
        <v>2.2297852459570278</v>
      </c>
      <c r="Q22" s="9">
        <f t="shared" si="0"/>
        <v>3.2587132843954425</v>
      </c>
      <c r="R22" s="9">
        <f t="shared" si="0"/>
        <v>3.8405152215985838</v>
      </c>
      <c r="S22" s="9">
        <f t="shared" si="1"/>
        <v>5.2640606585030225</v>
      </c>
      <c r="T22" s="9">
        <f t="shared" si="1"/>
        <v>2.1322425804054745</v>
      </c>
      <c r="U22" s="21">
        <f t="shared" si="1"/>
        <v>2.7213247772773785</v>
      </c>
      <c r="V22" s="9">
        <f t="shared" si="1"/>
        <v>1.0772821765318241</v>
      </c>
      <c r="W22" s="9">
        <f t="shared" si="1"/>
        <v>-0.23584993224587958</v>
      </c>
      <c r="X22" s="9">
        <f t="shared" si="1"/>
        <v>2.2229462182910442</v>
      </c>
      <c r="Y22" s="9" t="str">
        <f t="shared" si="1"/>
        <v>n.a.</v>
      </c>
    </row>
    <row r="23" spans="1:25">
      <c r="A23" s="29" t="s">
        <v>24</v>
      </c>
      <c r="B23" s="19">
        <f t="shared" si="2"/>
        <v>2.4617112569361499</v>
      </c>
      <c r="C23" s="9">
        <f t="shared" si="0"/>
        <v>2.9511237865603723</v>
      </c>
      <c r="D23" s="9">
        <f t="shared" si="0"/>
        <v>-0.90559236919174335</v>
      </c>
      <c r="E23" s="9">
        <f t="shared" si="0"/>
        <v>7.9084991730071108</v>
      </c>
      <c r="F23" s="9">
        <f t="shared" si="0"/>
        <v>3.6450539647618241</v>
      </c>
      <c r="G23" s="9">
        <f t="shared" si="0"/>
        <v>3.4922857397233775</v>
      </c>
      <c r="H23" s="9">
        <f t="shared" si="0"/>
        <v>1.8033410054525856</v>
      </c>
      <c r="I23" s="9">
        <f t="shared" si="0"/>
        <v>2.0837373088443245</v>
      </c>
      <c r="J23" s="21">
        <f t="shared" si="0"/>
        <v>1.6771205294317415</v>
      </c>
      <c r="K23" s="9">
        <f t="shared" si="0"/>
        <v>1.9121051068773376</v>
      </c>
      <c r="L23" s="9">
        <f t="shared" si="0"/>
        <v>0.7120403977426859</v>
      </c>
      <c r="M23" s="9">
        <f t="shared" si="0"/>
        <v>0.63593933033991856</v>
      </c>
      <c r="N23" s="9">
        <f t="shared" si="0"/>
        <v>1.3798416617949893</v>
      </c>
      <c r="O23" s="9">
        <f t="shared" si="0"/>
        <v>0.92801278360383765</v>
      </c>
      <c r="P23" s="9">
        <f t="shared" si="0"/>
        <v>1.7156100972244293</v>
      </c>
      <c r="Q23" s="9">
        <f t="shared" si="0"/>
        <v>3.1168116520127409</v>
      </c>
      <c r="R23" s="9">
        <f t="shared" si="0"/>
        <v>3.2852084561450612</v>
      </c>
      <c r="S23" s="9">
        <f t="shared" si="1"/>
        <v>3.0128062163527591</v>
      </c>
      <c r="T23" s="9">
        <f t="shared" si="1"/>
        <v>3.2832390229883712</v>
      </c>
      <c r="U23" s="21">
        <f t="shared" si="1"/>
        <v>3.2911936514735007</v>
      </c>
      <c r="V23" s="9">
        <f t="shared" si="1"/>
        <v>2.4948186346712475</v>
      </c>
      <c r="W23" s="9">
        <f t="shared" si="1"/>
        <v>2.1298107706289482</v>
      </c>
      <c r="X23" s="9">
        <f t="shared" si="1"/>
        <v>7.2342194800388393</v>
      </c>
      <c r="Y23" s="9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5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87.339449541284395</v>
      </c>
      <c r="D29" s="24">
        <f t="shared" si="3"/>
        <v>67.522935779816507</v>
      </c>
      <c r="E29" s="24">
        <f t="shared" si="3"/>
        <v>35.596330275229356</v>
      </c>
      <c r="F29" s="24">
        <f t="shared" si="3"/>
        <v>37.981651376146786</v>
      </c>
      <c r="G29" s="24">
        <f t="shared" si="3"/>
        <v>144.40366972477062</v>
      </c>
      <c r="H29" s="24">
        <f t="shared" si="3"/>
        <v>97.981651376146786</v>
      </c>
      <c r="I29" s="24">
        <f t="shared" si="3"/>
        <v>91.0091743119266</v>
      </c>
      <c r="J29" s="23">
        <f t="shared" si="3"/>
        <v>103.11926605504587</v>
      </c>
      <c r="K29" s="24">
        <f t="shared" si="3"/>
        <v>109.90825688073393</v>
      </c>
      <c r="L29" s="24">
        <f t="shared" si="3"/>
        <v>129.1743119266055</v>
      </c>
      <c r="M29" s="24">
        <f t="shared" si="3"/>
        <v>139.81651376146789</v>
      </c>
      <c r="N29" s="24">
        <f t="shared" si="3"/>
        <v>112.66055045871559</v>
      </c>
      <c r="O29" s="24">
        <f t="shared" si="3"/>
        <v>88.256880733944939</v>
      </c>
      <c r="P29" s="24">
        <f t="shared" si="3"/>
        <v>77.798165137614674</v>
      </c>
      <c r="Q29" s="24">
        <f t="shared" si="3"/>
        <v>130.82568807339447</v>
      </c>
      <c r="R29" s="24">
        <f t="shared" si="3"/>
        <v>121.10091743119267</v>
      </c>
      <c r="S29" s="24">
        <f t="shared" si="3"/>
        <v>106.97247706422017</v>
      </c>
      <c r="T29" s="24">
        <f t="shared" si="3"/>
        <v>129.1743119266055</v>
      </c>
      <c r="U29" s="23">
        <f t="shared" si="3"/>
        <v>111.55963302752292</v>
      </c>
      <c r="V29" s="24">
        <f t="shared" si="3"/>
        <v>101.10091743119267</v>
      </c>
      <c r="W29" s="24">
        <f t="shared" si="3"/>
        <v>77.981651376146772</v>
      </c>
      <c r="X29" s="24">
        <f t="shared" si="3"/>
        <v>32.293577981651374</v>
      </c>
      <c r="Y29" s="11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86.594202898550705</v>
      </c>
      <c r="D30" s="24">
        <f t="shared" si="4"/>
        <v>63.768115942028977</v>
      </c>
      <c r="E30" s="24">
        <f t="shared" si="4"/>
        <v>34.239130434782602</v>
      </c>
      <c r="F30" s="24">
        <f t="shared" si="4"/>
        <v>40.036231884057969</v>
      </c>
      <c r="G30" s="24">
        <f t="shared" si="4"/>
        <v>142.39130434782606</v>
      </c>
      <c r="H30" s="24">
        <f t="shared" si="4"/>
        <v>96.920289855072468</v>
      </c>
      <c r="I30" s="24">
        <f t="shared" si="4"/>
        <v>89.85507246376811</v>
      </c>
      <c r="J30" s="23">
        <f t="shared" si="4"/>
        <v>101.63043478260869</v>
      </c>
      <c r="K30" s="24">
        <f t="shared" si="4"/>
        <v>110.68840579710144</v>
      </c>
      <c r="L30" s="24">
        <f t="shared" si="4"/>
        <v>123.73188405797102</v>
      </c>
      <c r="M30" s="24">
        <f t="shared" si="4"/>
        <v>140.94202898550722</v>
      </c>
      <c r="N30" s="24">
        <f t="shared" si="4"/>
        <v>116.12318840579709</v>
      </c>
      <c r="O30" s="24">
        <f t="shared" si="4"/>
        <v>92.210144927536234</v>
      </c>
      <c r="P30" s="24">
        <f t="shared" si="4"/>
        <v>76.811594202898547</v>
      </c>
      <c r="Q30" s="24">
        <f t="shared" si="4"/>
        <v>133.87681159420288</v>
      </c>
      <c r="R30" s="24">
        <f t="shared" si="4"/>
        <v>124.63768115942027</v>
      </c>
      <c r="S30" s="24">
        <f t="shared" si="4"/>
        <v>111.95652173913042</v>
      </c>
      <c r="T30" s="24">
        <f t="shared" si="4"/>
        <v>127.3550724637681</v>
      </c>
      <c r="U30" s="23">
        <f t="shared" si="4"/>
        <v>113.04347826086956</v>
      </c>
      <c r="V30" s="24">
        <f t="shared" si="4"/>
        <v>101.26811594202898</v>
      </c>
      <c r="W30" s="24">
        <f t="shared" si="4"/>
        <v>77.536231884057955</v>
      </c>
      <c r="X30" s="24">
        <f t="shared" si="4"/>
        <v>32.246376811594196</v>
      </c>
      <c r="Y30" s="11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85.662431941923771</v>
      </c>
      <c r="D31" s="24">
        <f t="shared" si="4"/>
        <v>65.517241379310349</v>
      </c>
      <c r="E31" s="24">
        <f t="shared" si="4"/>
        <v>33.030852994555346</v>
      </c>
      <c r="F31" s="24">
        <f t="shared" si="4"/>
        <v>39.382940108892917</v>
      </c>
      <c r="G31" s="24">
        <f t="shared" si="4"/>
        <v>141.74228675136115</v>
      </c>
      <c r="H31" s="24">
        <f t="shared" si="4"/>
        <v>95.099818511796727</v>
      </c>
      <c r="I31" s="24">
        <f t="shared" si="4"/>
        <v>92.19600725952813</v>
      </c>
      <c r="J31" s="23">
        <f t="shared" si="4"/>
        <v>96.914700544464608</v>
      </c>
      <c r="K31" s="24">
        <f t="shared" si="4"/>
        <v>111.25226860254082</v>
      </c>
      <c r="L31" s="24">
        <f t="shared" si="4"/>
        <v>122.86751361161525</v>
      </c>
      <c r="M31" s="24">
        <f t="shared" si="4"/>
        <v>138.65698729582576</v>
      </c>
      <c r="N31" s="24">
        <f t="shared" si="4"/>
        <v>115.78947368421051</v>
      </c>
      <c r="O31" s="24">
        <f t="shared" si="4"/>
        <v>92.921960072595283</v>
      </c>
      <c r="P31" s="24">
        <f t="shared" si="4"/>
        <v>76.769509981851172</v>
      </c>
      <c r="Q31" s="24">
        <f t="shared" si="4"/>
        <v>135.20871143375678</v>
      </c>
      <c r="R31" s="24">
        <f t="shared" si="4"/>
        <v>128.13067150635206</v>
      </c>
      <c r="S31" s="24">
        <f t="shared" si="4"/>
        <v>117.7858439201452</v>
      </c>
      <c r="T31" s="24">
        <f t="shared" si="4"/>
        <v>129.94555353901995</v>
      </c>
      <c r="U31" s="23">
        <f t="shared" si="4"/>
        <v>115.06352087114338</v>
      </c>
      <c r="V31" s="24">
        <f t="shared" si="4"/>
        <v>101.27041742286751</v>
      </c>
      <c r="W31" s="24">
        <f t="shared" si="4"/>
        <v>76.769509981851172</v>
      </c>
      <c r="X31" s="24">
        <f t="shared" si="4"/>
        <v>31.760435571687832</v>
      </c>
      <c r="Y31" s="11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84.191829484902314</v>
      </c>
      <c r="D32" s="24">
        <f t="shared" si="4"/>
        <v>65.364120781527532</v>
      </c>
      <c r="E32" s="24">
        <f t="shared" si="4"/>
        <v>35.346358792184731</v>
      </c>
      <c r="F32" s="24">
        <f t="shared" si="4"/>
        <v>39.609236234458258</v>
      </c>
      <c r="G32" s="24">
        <f t="shared" si="4"/>
        <v>141.38543516873892</v>
      </c>
      <c r="H32" s="24">
        <f t="shared" si="4"/>
        <v>90.763765541740682</v>
      </c>
      <c r="I32" s="24">
        <f t="shared" si="4"/>
        <v>86.856127886323279</v>
      </c>
      <c r="J32" s="23">
        <f t="shared" si="4"/>
        <v>93.250444049733588</v>
      </c>
      <c r="K32" s="24">
        <f t="shared" si="4"/>
        <v>112.4333925399645</v>
      </c>
      <c r="L32" s="24">
        <f t="shared" si="4"/>
        <v>120.78152753108351</v>
      </c>
      <c r="M32" s="24">
        <f t="shared" si="4"/>
        <v>135.70159857904088</v>
      </c>
      <c r="N32" s="24">
        <f t="shared" si="4"/>
        <v>113.67673179396094</v>
      </c>
      <c r="O32" s="24">
        <f t="shared" si="4"/>
        <v>93.605683836589719</v>
      </c>
      <c r="P32" s="24">
        <f t="shared" si="4"/>
        <v>80.461811722912984</v>
      </c>
      <c r="Q32" s="24">
        <f t="shared" si="4"/>
        <v>139.43161634103021</v>
      </c>
      <c r="R32" s="24">
        <f t="shared" si="4"/>
        <v>131.26110124333928</v>
      </c>
      <c r="S32" s="24">
        <f t="shared" si="4"/>
        <v>120.78152753108351</v>
      </c>
      <c r="T32" s="24">
        <f t="shared" si="4"/>
        <v>133.21492007104797</v>
      </c>
      <c r="U32" s="23">
        <f t="shared" si="4"/>
        <v>117.05150976909415</v>
      </c>
      <c r="V32" s="24">
        <f t="shared" si="4"/>
        <v>101.06571936056838</v>
      </c>
      <c r="W32" s="24">
        <f t="shared" si="4"/>
        <v>74.955595026642982</v>
      </c>
      <c r="X32" s="24">
        <f t="shared" si="4"/>
        <v>33.392539964476029</v>
      </c>
      <c r="Y32" s="11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86.183074265975819</v>
      </c>
      <c r="D33" s="24">
        <f t="shared" si="4"/>
        <v>68.566493955094998</v>
      </c>
      <c r="E33" s="24">
        <f t="shared" si="4"/>
        <v>39.378238341968917</v>
      </c>
      <c r="F33" s="24">
        <f t="shared" si="4"/>
        <v>42.141623488773746</v>
      </c>
      <c r="G33" s="24">
        <f t="shared" si="4"/>
        <v>135.06044905008636</v>
      </c>
      <c r="H33" s="24">
        <f t="shared" si="4"/>
        <v>92.91882556131263</v>
      </c>
      <c r="I33" s="24">
        <f t="shared" si="4"/>
        <v>85.492227979274617</v>
      </c>
      <c r="J33" s="23">
        <f t="shared" si="4"/>
        <v>98.272884283246981</v>
      </c>
      <c r="K33" s="24">
        <f t="shared" si="4"/>
        <v>110.36269430051814</v>
      </c>
      <c r="L33" s="24">
        <f t="shared" si="4"/>
        <v>120.55267702936096</v>
      </c>
      <c r="M33" s="24">
        <f t="shared" si="4"/>
        <v>127.63385146804838</v>
      </c>
      <c r="N33" s="24">
        <f t="shared" si="4"/>
        <v>111.74438687392056</v>
      </c>
      <c r="O33" s="24">
        <f t="shared" si="4"/>
        <v>88.601036269430054</v>
      </c>
      <c r="P33" s="24">
        <f t="shared" si="4"/>
        <v>77.892918825561324</v>
      </c>
      <c r="Q33" s="24">
        <f t="shared" si="4"/>
        <v>142.14162348877375</v>
      </c>
      <c r="R33" s="24">
        <f t="shared" si="4"/>
        <v>132.12435233160622</v>
      </c>
      <c r="S33" s="24">
        <f t="shared" si="4"/>
        <v>121.93436960276338</v>
      </c>
      <c r="T33" s="24">
        <f t="shared" si="4"/>
        <v>130.91537132987912</v>
      </c>
      <c r="U33" s="23">
        <f t="shared" si="4"/>
        <v>117.09844559585494</v>
      </c>
      <c r="V33" s="24">
        <f t="shared" si="4"/>
        <v>101.03626943005182</v>
      </c>
      <c r="W33" s="24">
        <f t="shared" si="4"/>
        <v>77.202072538860108</v>
      </c>
      <c r="X33" s="24">
        <f t="shared" si="4"/>
        <v>36.787564766839381</v>
      </c>
      <c r="Y33" s="11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85.934819897084054</v>
      </c>
      <c r="D34" s="24">
        <f t="shared" si="4"/>
        <v>69.296740994854218</v>
      </c>
      <c r="E34" s="24">
        <f t="shared" si="4"/>
        <v>37.221269296740999</v>
      </c>
      <c r="F34" s="24">
        <f t="shared" si="4"/>
        <v>40.651801029159515</v>
      </c>
      <c r="G34" s="24">
        <f t="shared" si="4"/>
        <v>134.64837049742709</v>
      </c>
      <c r="H34" s="24">
        <f t="shared" si="4"/>
        <v>93.825042881646667</v>
      </c>
      <c r="I34" s="24">
        <f t="shared" si="4"/>
        <v>85.591766723842198</v>
      </c>
      <c r="J34" s="23">
        <f t="shared" si="4"/>
        <v>99.656946826758158</v>
      </c>
      <c r="K34" s="24">
        <f t="shared" si="4"/>
        <v>110.12006861063466</v>
      </c>
      <c r="L34" s="24">
        <f t="shared" si="4"/>
        <v>118.52487135506003</v>
      </c>
      <c r="M34" s="24">
        <f t="shared" si="4"/>
        <v>125.72898799313894</v>
      </c>
      <c r="N34" s="24">
        <f t="shared" si="4"/>
        <v>114.23670668953689</v>
      </c>
      <c r="O34" s="24">
        <f t="shared" si="4"/>
        <v>85.934819897084054</v>
      </c>
      <c r="P34" s="24">
        <f t="shared" si="4"/>
        <v>77.7015437392796</v>
      </c>
      <c r="Q34" s="24">
        <f t="shared" si="4"/>
        <v>141.85248713550601</v>
      </c>
      <c r="R34" s="24">
        <f t="shared" si="4"/>
        <v>130.87478559176674</v>
      </c>
      <c r="S34" s="24">
        <f t="shared" si="4"/>
        <v>127.10120068610635</v>
      </c>
      <c r="T34" s="24">
        <f t="shared" si="4"/>
        <v>132.76157804459692</v>
      </c>
      <c r="U34" s="23">
        <f t="shared" si="4"/>
        <v>118.69639794168097</v>
      </c>
      <c r="V34" s="24">
        <f t="shared" si="4"/>
        <v>100.85763293310464</v>
      </c>
      <c r="W34" s="24">
        <f t="shared" si="4"/>
        <v>76.843910806174961</v>
      </c>
      <c r="X34" s="24">
        <f t="shared" si="4"/>
        <v>34.991423670668951</v>
      </c>
      <c r="Y34" s="11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86.36363636363636</v>
      </c>
      <c r="D35" s="24">
        <f t="shared" si="4"/>
        <v>65.488215488215502</v>
      </c>
      <c r="E35" s="24">
        <f t="shared" si="4"/>
        <v>38.215488215488222</v>
      </c>
      <c r="F35" s="24">
        <f t="shared" si="4"/>
        <v>43.265993265993266</v>
      </c>
      <c r="G35" s="24">
        <f t="shared" si="4"/>
        <v>131.81818181818184</v>
      </c>
      <c r="H35" s="24">
        <f t="shared" si="4"/>
        <v>95.454545454545453</v>
      </c>
      <c r="I35" s="24">
        <f t="shared" si="4"/>
        <v>89.393939393939405</v>
      </c>
      <c r="J35" s="23">
        <f t="shared" si="4"/>
        <v>99.663299663299668</v>
      </c>
      <c r="K35" s="24">
        <f t="shared" si="4"/>
        <v>109.76430976430977</v>
      </c>
      <c r="L35" s="24">
        <f t="shared" si="4"/>
        <v>113.80471380471381</v>
      </c>
      <c r="M35" s="24">
        <f t="shared" si="4"/>
        <v>126.0942760942761</v>
      </c>
      <c r="N35" s="24">
        <f t="shared" si="4"/>
        <v>115.65656565656568</v>
      </c>
      <c r="O35" s="24">
        <f t="shared" si="4"/>
        <v>85.521885521885537</v>
      </c>
      <c r="P35" s="24">
        <f t="shared" si="4"/>
        <v>77.609427609427613</v>
      </c>
      <c r="Q35" s="24">
        <f t="shared" si="4"/>
        <v>139.73063973063972</v>
      </c>
      <c r="R35" s="24">
        <f t="shared" si="4"/>
        <v>132.32323232323233</v>
      </c>
      <c r="S35" s="24">
        <f t="shared" si="4"/>
        <v>128.45117845117846</v>
      </c>
      <c r="T35" s="24">
        <f t="shared" si="4"/>
        <v>132.82828282828285</v>
      </c>
      <c r="U35" s="23">
        <f t="shared" si="4"/>
        <v>120.20202020202019</v>
      </c>
      <c r="V35" s="24">
        <f t="shared" si="4"/>
        <v>101.01010101010101</v>
      </c>
      <c r="W35" s="24">
        <f t="shared" si="4"/>
        <v>77.946127946127959</v>
      </c>
      <c r="X35" s="24">
        <f t="shared" si="4"/>
        <v>37.542087542087543</v>
      </c>
      <c r="Y35" s="11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86.928104575163403</v>
      </c>
      <c r="D36" s="24">
        <f t="shared" si="4"/>
        <v>61.111111111111114</v>
      </c>
      <c r="E36" s="24">
        <f t="shared" si="4"/>
        <v>41.503267973856211</v>
      </c>
      <c r="F36" s="24">
        <f t="shared" si="4"/>
        <v>46.241830065359473</v>
      </c>
      <c r="G36" s="24">
        <f t="shared" si="4"/>
        <v>130.55555555555557</v>
      </c>
      <c r="H36" s="24">
        <f t="shared" si="4"/>
        <v>95.098039215686271</v>
      </c>
      <c r="I36" s="24">
        <f t="shared" si="4"/>
        <v>91.503267973856211</v>
      </c>
      <c r="J36" s="23">
        <f t="shared" si="4"/>
        <v>97.549019607843135</v>
      </c>
      <c r="K36" s="24">
        <f t="shared" si="4"/>
        <v>109.31372549019609</v>
      </c>
      <c r="L36" s="24">
        <f t="shared" si="4"/>
        <v>112.74509803921569</v>
      </c>
      <c r="M36" s="24">
        <f t="shared" si="4"/>
        <v>125</v>
      </c>
      <c r="N36" s="24">
        <f t="shared" si="4"/>
        <v>115.84967320261437</v>
      </c>
      <c r="O36" s="24">
        <f t="shared" si="4"/>
        <v>82.843137254901961</v>
      </c>
      <c r="P36" s="24">
        <f t="shared" si="4"/>
        <v>78.431372549019613</v>
      </c>
      <c r="Q36" s="24">
        <f t="shared" si="4"/>
        <v>139.05228758169935</v>
      </c>
      <c r="R36" s="24">
        <f t="shared" si="4"/>
        <v>131.53594771241833</v>
      </c>
      <c r="S36" s="24">
        <f t="shared" si="4"/>
        <v>126.79738562091505</v>
      </c>
      <c r="T36" s="24">
        <f t="shared" si="4"/>
        <v>132.35294117647061</v>
      </c>
      <c r="U36" s="23">
        <f t="shared" si="4"/>
        <v>119.77124183006535</v>
      </c>
      <c r="V36" s="24">
        <f t="shared" si="4"/>
        <v>101.14379084967319</v>
      </c>
      <c r="W36" s="24">
        <f t="shared" si="4"/>
        <v>78.921568627450981</v>
      </c>
      <c r="X36" s="24">
        <f t="shared" si="4"/>
        <v>41.013071895424837</v>
      </c>
      <c r="Y36" s="11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87.898089171974519</v>
      </c>
      <c r="D37" s="24">
        <f t="shared" si="4"/>
        <v>59.076433121019114</v>
      </c>
      <c r="E37" s="24">
        <f t="shared" si="4"/>
        <v>48.407643312101911</v>
      </c>
      <c r="F37" s="24">
        <f t="shared" si="4"/>
        <v>43.789808917197455</v>
      </c>
      <c r="G37" s="24">
        <f t="shared" si="4"/>
        <v>133.75796178343947</v>
      </c>
      <c r="H37" s="24">
        <f t="shared" si="4"/>
        <v>93.789808917197448</v>
      </c>
      <c r="I37" s="24">
        <f t="shared" si="4"/>
        <v>92.038216560509539</v>
      </c>
      <c r="J37" s="23">
        <f t="shared" si="4"/>
        <v>94.745222929936304</v>
      </c>
      <c r="K37" s="24">
        <f t="shared" si="4"/>
        <v>108.59872611464969</v>
      </c>
      <c r="L37" s="24">
        <f t="shared" si="4"/>
        <v>110.50955414012738</v>
      </c>
      <c r="M37" s="24">
        <f t="shared" si="4"/>
        <v>122.77070063694269</v>
      </c>
      <c r="N37" s="24">
        <f t="shared" si="4"/>
        <v>111.62420382165605</v>
      </c>
      <c r="O37" s="24">
        <f t="shared" si="4"/>
        <v>81.050955414012734</v>
      </c>
      <c r="P37" s="24">
        <f t="shared" si="4"/>
        <v>78.503184713375802</v>
      </c>
      <c r="Q37" s="24">
        <f t="shared" si="4"/>
        <v>140.76433121019107</v>
      </c>
      <c r="R37" s="24">
        <f t="shared" si="4"/>
        <v>133.59872611464968</v>
      </c>
      <c r="S37" s="24">
        <f t="shared" si="4"/>
        <v>120.38216560509554</v>
      </c>
      <c r="T37" s="24">
        <f t="shared" si="4"/>
        <v>133.59872611464968</v>
      </c>
      <c r="U37" s="23">
        <f t="shared" si="4"/>
        <v>121.01910828025477</v>
      </c>
      <c r="V37" s="24">
        <f t="shared" si="4"/>
        <v>101.27388535031847</v>
      </c>
      <c r="W37" s="24">
        <f t="shared" si="4"/>
        <v>79.29936305732484</v>
      </c>
      <c r="X37" s="24">
        <f t="shared" si="4"/>
        <v>44.904458598726109</v>
      </c>
      <c r="Y37" s="11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90.030674846625757</v>
      </c>
      <c r="D38" s="24">
        <f t="shared" si="4"/>
        <v>56.901840490797539</v>
      </c>
      <c r="E38" s="24">
        <f t="shared" si="4"/>
        <v>54.907975460122692</v>
      </c>
      <c r="F38" s="24">
        <f t="shared" si="4"/>
        <v>45.705521472392633</v>
      </c>
      <c r="G38" s="24">
        <f t="shared" si="4"/>
        <v>144.93865030674846</v>
      </c>
      <c r="H38" s="24">
        <f t="shared" si="4"/>
        <v>92.331288343558271</v>
      </c>
      <c r="I38" s="24">
        <f t="shared" si="4"/>
        <v>90.950920245398777</v>
      </c>
      <c r="J38" s="23">
        <f t="shared" si="4"/>
        <v>93.098159509202446</v>
      </c>
      <c r="K38" s="24">
        <f t="shared" si="4"/>
        <v>106.7484662576687</v>
      </c>
      <c r="L38" s="24">
        <f t="shared" si="4"/>
        <v>106.28834355828221</v>
      </c>
      <c r="M38" s="24">
        <f t="shared" si="4"/>
        <v>118.25153374233128</v>
      </c>
      <c r="N38" s="24">
        <f t="shared" si="4"/>
        <v>111.96319018404908</v>
      </c>
      <c r="O38" s="24">
        <f t="shared" si="4"/>
        <v>78.680981595092021</v>
      </c>
      <c r="P38" s="24">
        <f t="shared" si="4"/>
        <v>77.453987730061343</v>
      </c>
      <c r="Q38" s="24">
        <f t="shared" si="4"/>
        <v>136.80981595092024</v>
      </c>
      <c r="R38" s="24">
        <f t="shared" si="4"/>
        <v>136.04294478527606</v>
      </c>
      <c r="S38" s="24">
        <f t="shared" si="4"/>
        <v>119.17177914110428</v>
      </c>
      <c r="T38" s="24">
        <f t="shared" si="4"/>
        <v>136.34969325153375</v>
      </c>
      <c r="U38" s="23">
        <f t="shared" si="4"/>
        <v>119.47852760736197</v>
      </c>
      <c r="V38" s="24">
        <f t="shared" si="4"/>
        <v>101.38036809815951</v>
      </c>
      <c r="W38" s="24">
        <f t="shared" si="4"/>
        <v>79.294478527607353</v>
      </c>
      <c r="X38" s="24">
        <f t="shared" si="4"/>
        <v>49.386503067484661</v>
      </c>
      <c r="Y38" s="11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90.680473372781051</v>
      </c>
      <c r="D39" s="24">
        <f t="shared" si="4"/>
        <v>56.065088757396438</v>
      </c>
      <c r="E39" s="24">
        <f t="shared" si="4"/>
        <v>57.396449704142007</v>
      </c>
      <c r="F39" s="24">
        <f t="shared" si="4"/>
        <v>41.124260355029584</v>
      </c>
      <c r="G39" s="24">
        <f t="shared" si="4"/>
        <v>151.47928994082841</v>
      </c>
      <c r="H39" s="24">
        <f t="shared" si="4"/>
        <v>91.272189349112423</v>
      </c>
      <c r="I39" s="24">
        <f t="shared" si="4"/>
        <v>90.680473372781051</v>
      </c>
      <c r="J39" s="23">
        <f t="shared" si="4"/>
        <v>91.272189349112423</v>
      </c>
      <c r="K39" s="24">
        <f t="shared" si="4"/>
        <v>105.91715976331359</v>
      </c>
      <c r="L39" s="24">
        <f t="shared" si="4"/>
        <v>101.92307692307692</v>
      </c>
      <c r="M39" s="24">
        <f t="shared" si="4"/>
        <v>116.27218934911244</v>
      </c>
      <c r="N39" s="24">
        <f t="shared" si="4"/>
        <v>109.91124260355029</v>
      </c>
      <c r="O39" s="24">
        <f t="shared" si="4"/>
        <v>78.698224852071007</v>
      </c>
      <c r="P39" s="24">
        <f t="shared" si="4"/>
        <v>76.627218934911241</v>
      </c>
      <c r="Q39" s="24">
        <f t="shared" si="4"/>
        <v>139.05325443786981</v>
      </c>
      <c r="R39" s="24">
        <f t="shared" si="4"/>
        <v>134.91124260355031</v>
      </c>
      <c r="S39" s="24">
        <f t="shared" si="4"/>
        <v>118.19526627218934</v>
      </c>
      <c r="T39" s="24">
        <f t="shared" si="4"/>
        <v>138.16568047337279</v>
      </c>
      <c r="U39" s="23">
        <f t="shared" si="4"/>
        <v>120.71005917159763</v>
      </c>
      <c r="V39" s="24">
        <f t="shared" si="4"/>
        <v>101.18343195266273</v>
      </c>
      <c r="W39" s="24">
        <f t="shared" si="4"/>
        <v>77.810650887573956</v>
      </c>
      <c r="X39" s="24">
        <f t="shared" si="4"/>
        <v>50</v>
      </c>
      <c r="Y39" s="11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90.5579399141631</v>
      </c>
      <c r="D40" s="24">
        <f t="shared" si="4"/>
        <v>46.924177396280406</v>
      </c>
      <c r="E40" s="24">
        <f t="shared" si="4"/>
        <v>61.230329041487842</v>
      </c>
      <c r="F40" s="24">
        <f t="shared" si="4"/>
        <v>40.343347639484975</v>
      </c>
      <c r="G40" s="24">
        <f t="shared" si="4"/>
        <v>153.36194563662377</v>
      </c>
      <c r="H40" s="24">
        <f t="shared" si="4"/>
        <v>90.5579399141631</v>
      </c>
      <c r="I40" s="24">
        <f t="shared" si="4"/>
        <v>89.699570815450642</v>
      </c>
      <c r="J40" s="23">
        <f t="shared" si="4"/>
        <v>90.987124463519322</v>
      </c>
      <c r="K40" s="24">
        <f t="shared" si="4"/>
        <v>105.72246065808298</v>
      </c>
      <c r="L40" s="24">
        <f t="shared" si="4"/>
        <v>102.71816881258941</v>
      </c>
      <c r="M40" s="24">
        <f t="shared" si="4"/>
        <v>113.59084406294708</v>
      </c>
      <c r="N40" s="24">
        <f t="shared" si="4"/>
        <v>108.86981402002863</v>
      </c>
      <c r="O40" s="24">
        <f t="shared" si="4"/>
        <v>79.256080114449219</v>
      </c>
      <c r="P40" s="24">
        <f t="shared" si="4"/>
        <v>74.821173104434919</v>
      </c>
      <c r="Q40" s="24">
        <f t="shared" ref="Q40:Y40" si="5">IF(ISERROR((Q16/$B16)*100),"..",(Q16/$B16)*100)</f>
        <v>141.63090128755366</v>
      </c>
      <c r="R40" s="24">
        <f t="shared" si="5"/>
        <v>135.76537911301861</v>
      </c>
      <c r="S40" s="24">
        <f t="shared" si="5"/>
        <v>120.45779685264664</v>
      </c>
      <c r="T40" s="24">
        <f t="shared" si="5"/>
        <v>140.2002861230329</v>
      </c>
      <c r="U40" s="23">
        <f t="shared" si="5"/>
        <v>121.7453505007153</v>
      </c>
      <c r="V40" s="24">
        <f t="shared" si="5"/>
        <v>101.57367668097281</v>
      </c>
      <c r="W40" s="24">
        <f t="shared" si="5"/>
        <v>77.253218884120173</v>
      </c>
      <c r="X40" s="24">
        <f t="shared" si="5"/>
        <v>52.646638054363379</v>
      </c>
      <c r="Y40" s="11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90.769230769230774</v>
      </c>
      <c r="D41" s="24">
        <f t="shared" si="6"/>
        <v>47.27272727272728</v>
      </c>
      <c r="E41" s="24">
        <f t="shared" si="6"/>
        <v>58.6013986013986</v>
      </c>
      <c r="F41" s="24">
        <f t="shared" si="6"/>
        <v>44.47552447552448</v>
      </c>
      <c r="G41" s="24">
        <f t="shared" si="6"/>
        <v>158.18181818181819</v>
      </c>
      <c r="H41" s="24">
        <f t="shared" si="6"/>
        <v>90.769230769230774</v>
      </c>
      <c r="I41" s="24">
        <f t="shared" si="6"/>
        <v>85.874125874125866</v>
      </c>
      <c r="J41" s="23">
        <f t="shared" si="6"/>
        <v>94.965034965034974</v>
      </c>
      <c r="K41" s="24">
        <f t="shared" si="6"/>
        <v>104.75524475524476</v>
      </c>
      <c r="L41" s="24">
        <f t="shared" si="6"/>
        <v>102.51748251748252</v>
      </c>
      <c r="M41" s="24">
        <f t="shared" si="6"/>
        <v>112.72727272727275</v>
      </c>
      <c r="N41" s="24">
        <f t="shared" si="6"/>
        <v>106.43356643356643</v>
      </c>
      <c r="O41" s="24">
        <f t="shared" si="6"/>
        <v>79.44055944055944</v>
      </c>
      <c r="P41" s="24">
        <f t="shared" si="6"/>
        <v>73.566433566433574</v>
      </c>
      <c r="Q41" s="24">
        <f t="shared" si="6"/>
        <v>141.39860139860139</v>
      </c>
      <c r="R41" s="24">
        <f t="shared" si="6"/>
        <v>136.08391608391608</v>
      </c>
      <c r="S41" s="24">
        <f t="shared" si="6"/>
        <v>121.81818181818183</v>
      </c>
      <c r="T41" s="24">
        <f t="shared" si="6"/>
        <v>139.02097902097904</v>
      </c>
      <c r="U41" s="23">
        <f t="shared" si="6"/>
        <v>122.23776223776224</v>
      </c>
      <c r="V41" s="24">
        <f t="shared" si="6"/>
        <v>101.53846153846153</v>
      </c>
      <c r="W41" s="24">
        <f t="shared" si="6"/>
        <v>76.083916083916094</v>
      </c>
      <c r="X41" s="24">
        <f t="shared" si="6"/>
        <v>51.748251748251747</v>
      </c>
      <c r="Y41" s="11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88.300835654596113</v>
      </c>
      <c r="D42" s="24">
        <f t="shared" si="6"/>
        <v>46.796657381615603</v>
      </c>
      <c r="E42" s="24">
        <f t="shared" si="6"/>
        <v>59.33147632311978</v>
      </c>
      <c r="F42" s="24">
        <f t="shared" si="6"/>
        <v>44.428969359331475</v>
      </c>
      <c r="G42" s="24">
        <f t="shared" si="6"/>
        <v>156.26740947075211</v>
      </c>
      <c r="H42" s="24">
        <f t="shared" si="6"/>
        <v>85.097493036211702</v>
      </c>
      <c r="I42" s="24">
        <f t="shared" si="6"/>
        <v>83.704735376044567</v>
      </c>
      <c r="J42" s="23">
        <f t="shared" si="6"/>
        <v>86.350974930362128</v>
      </c>
      <c r="K42" s="24">
        <f t="shared" si="6"/>
        <v>106.54596100278553</v>
      </c>
      <c r="L42" s="24">
        <f t="shared" si="6"/>
        <v>101.67130919220055</v>
      </c>
      <c r="M42" s="24">
        <f t="shared" si="6"/>
        <v>113.37047353760445</v>
      </c>
      <c r="N42" s="24">
        <f t="shared" si="6"/>
        <v>102.22841225626742</v>
      </c>
      <c r="O42" s="24">
        <f t="shared" si="6"/>
        <v>80.501392757660156</v>
      </c>
      <c r="P42" s="24">
        <f t="shared" si="6"/>
        <v>74.791086350974936</v>
      </c>
      <c r="Q42" s="24">
        <f t="shared" si="6"/>
        <v>148.60724233983288</v>
      </c>
      <c r="R42" s="24">
        <f t="shared" si="6"/>
        <v>142.20055710306406</v>
      </c>
      <c r="S42" s="24">
        <f t="shared" si="6"/>
        <v>127.43732590529248</v>
      </c>
      <c r="T42" s="24">
        <f t="shared" si="6"/>
        <v>144.28969359331478</v>
      </c>
      <c r="U42" s="23">
        <f t="shared" si="6"/>
        <v>126.88022284122565</v>
      </c>
      <c r="V42" s="24">
        <f t="shared" si="6"/>
        <v>101.39275766016713</v>
      </c>
      <c r="W42" s="24">
        <f t="shared" si="6"/>
        <v>72.562674094707518</v>
      </c>
      <c r="X42" s="24">
        <f t="shared" si="6"/>
        <v>52.646239554317553</v>
      </c>
      <c r="Y42" s="11" t="str">
        <f t="shared" si="6"/>
        <v>..</v>
      </c>
    </row>
    <row r="44" spans="1:25">
      <c r="B44" s="1" t="s">
        <v>30</v>
      </c>
      <c r="C44" s="1" t="s">
        <v>173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B45" s="1" t="s">
        <v>20</v>
      </c>
      <c r="C45" s="1" t="s">
        <v>25</v>
      </c>
      <c r="L45" s="1" t="s">
        <v>174</v>
      </c>
      <c r="W45" s="1" t="s">
        <v>35</v>
      </c>
    </row>
    <row r="46" spans="1:25">
      <c r="K46" s="1" t="s">
        <v>20</v>
      </c>
      <c r="L46" s="1" t="s">
        <v>25</v>
      </c>
      <c r="W46" s="1" t="s">
        <v>175</v>
      </c>
    </row>
    <row r="47" spans="1:25">
      <c r="V47" s="1" t="s">
        <v>20</v>
      </c>
      <c r="W47" s="1" t="s">
        <v>25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Y73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Contents'!B20</f>
        <v>Table 11: Nominal Gross Investment (Fixed, Non-Res), Canada, Business Sector Industries, 1997-2010</v>
      </c>
      <c r="K1" s="7" t="str">
        <f>B1 &amp; " (continued)"</f>
        <v>Table 11: Nominal Gross Investment (Fixed, Non-Res), Canada, Business Sector Industries, 1997-2010 (continued)</v>
      </c>
      <c r="L1" s="7"/>
      <c r="V1" s="7" t="str">
        <f>K1</f>
        <v>Table 11: Nominal Gross Investment (Fixed, Non-Res),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111121.2</v>
      </c>
      <c r="C5" s="15">
        <f>SUM(D5:H5)</f>
        <v>57609.599999999999</v>
      </c>
      <c r="D5" s="25">
        <v>5016.3999999999996</v>
      </c>
      <c r="E5" s="25">
        <v>22129.9</v>
      </c>
      <c r="F5" s="25">
        <v>6897.7</v>
      </c>
      <c r="G5" s="25">
        <v>2818.1</v>
      </c>
      <c r="H5" s="25">
        <v>20747.5</v>
      </c>
      <c r="I5" s="25" t="s">
        <v>33</v>
      </c>
      <c r="J5" s="17" t="s">
        <v>33</v>
      </c>
      <c r="K5" s="25">
        <f>SUM(L5:U5)</f>
        <v>53511.700000000004</v>
      </c>
      <c r="L5" s="25">
        <v>3958.1</v>
      </c>
      <c r="M5" s="25">
        <v>4545.3999999999996</v>
      </c>
      <c r="N5" s="25">
        <v>9306.7000000000007</v>
      </c>
      <c r="O5" s="25">
        <v>8591.7999999999993</v>
      </c>
      <c r="P5" s="25">
        <v>19904.3</v>
      </c>
      <c r="Q5" s="25">
        <v>2495.8000000000002</v>
      </c>
      <c r="R5" s="25">
        <v>1060.3</v>
      </c>
      <c r="S5" s="25">
        <v>916.2</v>
      </c>
      <c r="T5" s="25">
        <v>1292.4000000000001</v>
      </c>
      <c r="U5" s="17">
        <v>1440.7</v>
      </c>
      <c r="V5" s="25">
        <f>B5-D5</f>
        <v>106104.8</v>
      </c>
      <c r="W5" s="25">
        <v>51990.7</v>
      </c>
      <c r="X5" s="25" t="s">
        <v>33</v>
      </c>
      <c r="Y5" s="13" t="s">
        <v>33</v>
      </c>
    </row>
    <row r="6" spans="1:25">
      <c r="A6" s="5">
        <v>1998</v>
      </c>
      <c r="B6" s="27">
        <v>119289.2</v>
      </c>
      <c r="C6" s="15">
        <f t="shared" ref="C6:C18" si="0">SUM(D6:H6)</f>
        <v>58918.2</v>
      </c>
      <c r="D6" s="25">
        <v>5299.5</v>
      </c>
      <c r="E6" s="25">
        <v>20512.099999999999</v>
      </c>
      <c r="F6" s="25">
        <v>8224.9</v>
      </c>
      <c r="G6" s="25">
        <v>2995.7</v>
      </c>
      <c r="H6" s="25">
        <v>21886</v>
      </c>
      <c r="I6" s="25" t="s">
        <v>33</v>
      </c>
      <c r="J6" s="17" t="s">
        <v>33</v>
      </c>
      <c r="K6" s="25">
        <f t="shared" ref="K6:K18" si="1">SUM(L6:U6)</f>
        <v>60371.1</v>
      </c>
      <c r="L6" s="25">
        <v>3534.6</v>
      </c>
      <c r="M6" s="25">
        <v>4265.8</v>
      </c>
      <c r="N6" s="25">
        <v>13294.2</v>
      </c>
      <c r="O6" s="25">
        <v>8895</v>
      </c>
      <c r="P6" s="25">
        <v>22685.9</v>
      </c>
      <c r="Q6" s="25">
        <v>3211.5</v>
      </c>
      <c r="R6" s="25">
        <v>706.8</v>
      </c>
      <c r="S6" s="25">
        <v>877.6</v>
      </c>
      <c r="T6" s="25">
        <v>1554.1</v>
      </c>
      <c r="U6" s="17">
        <v>1345.6</v>
      </c>
      <c r="V6" s="25">
        <f t="shared" ref="V6:V18" si="2">B6-D6</f>
        <v>113989.7</v>
      </c>
      <c r="W6" s="25">
        <v>52967.7</v>
      </c>
      <c r="X6" s="25" t="s">
        <v>33</v>
      </c>
      <c r="Y6" s="13" t="s">
        <v>33</v>
      </c>
    </row>
    <row r="7" spans="1:25">
      <c r="A7" s="5">
        <v>1999</v>
      </c>
      <c r="B7" s="27">
        <v>125566.7</v>
      </c>
      <c r="C7" s="15">
        <f t="shared" si="0"/>
        <v>57873</v>
      </c>
      <c r="D7" s="25">
        <v>4861.7</v>
      </c>
      <c r="E7" s="25">
        <v>19243.7</v>
      </c>
      <c r="F7" s="25">
        <v>8139.7</v>
      </c>
      <c r="G7" s="25">
        <v>3507.7</v>
      </c>
      <c r="H7" s="25">
        <v>22120.2</v>
      </c>
      <c r="I7" s="25" t="s">
        <v>33</v>
      </c>
      <c r="J7" s="17" t="s">
        <v>33</v>
      </c>
      <c r="K7" s="25">
        <f t="shared" si="1"/>
        <v>67693.600000000006</v>
      </c>
      <c r="L7" s="25">
        <v>3747.6</v>
      </c>
      <c r="M7" s="25">
        <v>4483.7</v>
      </c>
      <c r="N7" s="25">
        <v>14866.3</v>
      </c>
      <c r="O7" s="25">
        <v>10077</v>
      </c>
      <c r="P7" s="25">
        <v>26830</v>
      </c>
      <c r="Q7" s="25">
        <v>3273.1</v>
      </c>
      <c r="R7" s="25">
        <v>703.4</v>
      </c>
      <c r="S7" s="25">
        <v>1049.3</v>
      </c>
      <c r="T7" s="25">
        <v>1400.9</v>
      </c>
      <c r="U7" s="17">
        <v>1262.3</v>
      </c>
      <c r="V7" s="25">
        <f t="shared" si="2"/>
        <v>120705</v>
      </c>
      <c r="W7" s="25">
        <v>52435.3</v>
      </c>
      <c r="X7" s="25" t="s">
        <v>33</v>
      </c>
      <c r="Y7" s="13" t="s">
        <v>33</v>
      </c>
    </row>
    <row r="8" spans="1:25">
      <c r="A8" s="5">
        <v>2000</v>
      </c>
      <c r="B8" s="27">
        <v>132890.79999999999</v>
      </c>
      <c r="C8" s="15">
        <f t="shared" si="0"/>
        <v>65524.899999999994</v>
      </c>
      <c r="D8" s="25">
        <v>4936.8999999999996</v>
      </c>
      <c r="E8" s="25">
        <v>25644.7</v>
      </c>
      <c r="F8" s="25">
        <v>8255.7999999999993</v>
      </c>
      <c r="G8" s="25">
        <v>3736.2</v>
      </c>
      <c r="H8" s="25">
        <v>22951.3</v>
      </c>
      <c r="I8" s="25" t="s">
        <v>33</v>
      </c>
      <c r="J8" s="17" t="s">
        <v>33</v>
      </c>
      <c r="K8" s="25">
        <f t="shared" si="1"/>
        <v>67365.999999999985</v>
      </c>
      <c r="L8" s="25">
        <v>3643.1</v>
      </c>
      <c r="M8" s="25">
        <v>5157.8999999999996</v>
      </c>
      <c r="N8" s="25">
        <v>12431.1</v>
      </c>
      <c r="O8" s="25">
        <v>10968.7</v>
      </c>
      <c r="P8" s="25">
        <v>26827.599999999999</v>
      </c>
      <c r="Q8" s="25">
        <v>4030.1</v>
      </c>
      <c r="R8" s="25">
        <v>757.2</v>
      </c>
      <c r="S8" s="25">
        <v>1063.7</v>
      </c>
      <c r="T8" s="25">
        <v>1197.8</v>
      </c>
      <c r="U8" s="17">
        <v>1288.8</v>
      </c>
      <c r="V8" s="25">
        <f t="shared" si="2"/>
        <v>127953.9</v>
      </c>
      <c r="W8" s="25">
        <v>59981.3</v>
      </c>
      <c r="X8" s="25" t="s">
        <v>33</v>
      </c>
      <c r="Y8" s="13" t="s">
        <v>33</v>
      </c>
    </row>
    <row r="9" spans="1:25">
      <c r="A9" s="5">
        <v>2001</v>
      </c>
      <c r="B9" s="27">
        <v>133881.5</v>
      </c>
      <c r="C9" s="15">
        <f t="shared" si="0"/>
        <v>66533.399999999994</v>
      </c>
      <c r="D9" s="25">
        <v>4647.8</v>
      </c>
      <c r="E9" s="25">
        <v>29862.7</v>
      </c>
      <c r="F9" s="25">
        <v>9501</v>
      </c>
      <c r="G9" s="25">
        <v>3781.1</v>
      </c>
      <c r="H9" s="25">
        <v>18740.8</v>
      </c>
      <c r="I9" s="25" t="s">
        <v>33</v>
      </c>
      <c r="J9" s="17" t="s">
        <v>33</v>
      </c>
      <c r="K9" s="25">
        <f t="shared" si="1"/>
        <v>67347.899999999994</v>
      </c>
      <c r="L9" s="25">
        <v>3804.8</v>
      </c>
      <c r="M9" s="25">
        <v>5393.3</v>
      </c>
      <c r="N9" s="25">
        <v>12776.2</v>
      </c>
      <c r="O9" s="25">
        <v>12155.6</v>
      </c>
      <c r="P9" s="25">
        <v>25311.1</v>
      </c>
      <c r="Q9" s="25">
        <v>3384.1</v>
      </c>
      <c r="R9" s="25">
        <v>714.2</v>
      </c>
      <c r="S9" s="25">
        <v>1055.8</v>
      </c>
      <c r="T9" s="25">
        <v>1214.0999999999999</v>
      </c>
      <c r="U9" s="17">
        <v>1538.7</v>
      </c>
      <c r="V9" s="25">
        <f t="shared" si="2"/>
        <v>129233.7</v>
      </c>
      <c r="W9" s="25">
        <v>61124.4</v>
      </c>
      <c r="X9" s="25" t="s">
        <v>33</v>
      </c>
      <c r="Y9" s="13" t="s">
        <v>33</v>
      </c>
    </row>
    <row r="10" spans="1:25">
      <c r="A10" s="5">
        <v>2002</v>
      </c>
      <c r="B10" s="27">
        <v>130360.6</v>
      </c>
      <c r="C10" s="15">
        <f t="shared" si="0"/>
        <v>64039</v>
      </c>
      <c r="D10" s="25">
        <v>5182.2</v>
      </c>
      <c r="E10" s="25">
        <v>26942.2</v>
      </c>
      <c r="F10" s="25">
        <v>10465.799999999999</v>
      </c>
      <c r="G10" s="25">
        <v>3505.6</v>
      </c>
      <c r="H10" s="25">
        <v>17943.2</v>
      </c>
      <c r="I10" s="25" t="s">
        <v>33</v>
      </c>
      <c r="J10" s="17" t="s">
        <v>33</v>
      </c>
      <c r="K10" s="25">
        <f t="shared" si="1"/>
        <v>66321.900000000009</v>
      </c>
      <c r="L10" s="25">
        <v>3937</v>
      </c>
      <c r="M10" s="25">
        <v>5635.1</v>
      </c>
      <c r="N10" s="25">
        <v>12928</v>
      </c>
      <c r="O10" s="25">
        <v>11490.2</v>
      </c>
      <c r="P10" s="25">
        <v>23430.799999999999</v>
      </c>
      <c r="Q10" s="25">
        <v>3622.3</v>
      </c>
      <c r="R10" s="25">
        <v>849.8</v>
      </c>
      <c r="S10" s="25">
        <v>1287</v>
      </c>
      <c r="T10" s="25">
        <v>1797</v>
      </c>
      <c r="U10" s="17">
        <v>1344.7</v>
      </c>
      <c r="V10" s="25">
        <f t="shared" si="2"/>
        <v>125178.40000000001</v>
      </c>
      <c r="W10" s="25">
        <v>58065.7</v>
      </c>
      <c r="X10" s="25" t="s">
        <v>33</v>
      </c>
      <c r="Y10" s="13" t="s">
        <v>33</v>
      </c>
    </row>
    <row r="11" spans="1:25">
      <c r="A11" s="5">
        <v>2003</v>
      </c>
      <c r="B11" s="27">
        <v>134612.9</v>
      </c>
      <c r="C11" s="15">
        <f t="shared" si="0"/>
        <v>70635.5</v>
      </c>
      <c r="D11" s="25">
        <v>4726.8</v>
      </c>
      <c r="E11" s="25">
        <v>30386.1</v>
      </c>
      <c r="F11" s="25">
        <v>12326.6</v>
      </c>
      <c r="G11" s="25">
        <v>3740.2</v>
      </c>
      <c r="H11" s="25">
        <v>19455.8</v>
      </c>
      <c r="I11" s="25" t="s">
        <v>33</v>
      </c>
      <c r="J11" s="17" t="s">
        <v>33</v>
      </c>
      <c r="K11" s="25">
        <f t="shared" si="1"/>
        <v>63977.399999999994</v>
      </c>
      <c r="L11" s="25">
        <v>4119.2</v>
      </c>
      <c r="M11" s="25">
        <v>6731</v>
      </c>
      <c r="N11" s="25">
        <v>10237.5</v>
      </c>
      <c r="O11" s="25">
        <v>8795.9</v>
      </c>
      <c r="P11" s="25">
        <v>24561.299999999996</v>
      </c>
      <c r="Q11" s="25">
        <v>3327.2</v>
      </c>
      <c r="R11" s="25">
        <v>1128.3</v>
      </c>
      <c r="S11" s="25">
        <v>1465</v>
      </c>
      <c r="T11" s="25">
        <v>2147.4</v>
      </c>
      <c r="U11" s="17">
        <v>1464.6</v>
      </c>
      <c r="V11" s="25">
        <f t="shared" si="2"/>
        <v>129886.09999999999</v>
      </c>
      <c r="W11" s="25">
        <v>64473.5</v>
      </c>
      <c r="X11" s="25" t="s">
        <v>33</v>
      </c>
      <c r="Y11" s="13" t="s">
        <v>33</v>
      </c>
    </row>
    <row r="12" spans="1:25">
      <c r="A12" s="5">
        <v>2004</v>
      </c>
      <c r="B12" s="27">
        <v>146511.70000000001</v>
      </c>
      <c r="C12" s="15">
        <f t="shared" si="0"/>
        <v>76907.8</v>
      </c>
      <c r="D12" s="25">
        <v>4632.2</v>
      </c>
      <c r="E12" s="25">
        <v>36895.9</v>
      </c>
      <c r="F12" s="25">
        <v>12830.4</v>
      </c>
      <c r="G12" s="25">
        <v>4044.8</v>
      </c>
      <c r="H12" s="25">
        <v>18504.5</v>
      </c>
      <c r="I12" s="25" t="s">
        <v>33</v>
      </c>
      <c r="J12" s="17" t="s">
        <v>33</v>
      </c>
      <c r="K12" s="25">
        <f t="shared" si="1"/>
        <v>69604</v>
      </c>
      <c r="L12" s="25">
        <v>4216.3</v>
      </c>
      <c r="M12" s="25">
        <v>8204.7000000000007</v>
      </c>
      <c r="N12" s="25">
        <v>9956.1</v>
      </c>
      <c r="O12" s="25">
        <v>10312.1</v>
      </c>
      <c r="P12" s="25">
        <v>26917.3</v>
      </c>
      <c r="Q12" s="25">
        <v>3299.5</v>
      </c>
      <c r="R12" s="25">
        <v>1096.3</v>
      </c>
      <c r="S12" s="25">
        <v>1635</v>
      </c>
      <c r="T12" s="25">
        <v>2373.9</v>
      </c>
      <c r="U12" s="17">
        <v>1592.8</v>
      </c>
      <c r="V12" s="25">
        <f t="shared" si="2"/>
        <v>141879.5</v>
      </c>
      <c r="W12" s="25">
        <v>70661.600000000006</v>
      </c>
      <c r="X12" s="25" t="s">
        <v>33</v>
      </c>
      <c r="Y12" s="13" t="s">
        <v>33</v>
      </c>
    </row>
    <row r="13" spans="1:25">
      <c r="A13" s="5">
        <v>2005</v>
      </c>
      <c r="B13" s="27">
        <v>166044.4</v>
      </c>
      <c r="C13" s="15">
        <f t="shared" si="0"/>
        <v>90773.7</v>
      </c>
      <c r="D13" s="25">
        <v>4469.3</v>
      </c>
      <c r="E13" s="25">
        <v>48988.2</v>
      </c>
      <c r="F13" s="25">
        <v>13571.9</v>
      </c>
      <c r="G13" s="25">
        <v>4284.3</v>
      </c>
      <c r="H13" s="25">
        <v>19460</v>
      </c>
      <c r="I13" s="25" t="s">
        <v>33</v>
      </c>
      <c r="J13" s="17" t="s">
        <v>33</v>
      </c>
      <c r="K13" s="25">
        <f t="shared" si="1"/>
        <v>75270.600000000006</v>
      </c>
      <c r="L13" s="25">
        <v>4743.1000000000004</v>
      </c>
      <c r="M13" s="25">
        <v>7591.2</v>
      </c>
      <c r="N13" s="25">
        <v>12714.8</v>
      </c>
      <c r="O13" s="25">
        <v>10247.1</v>
      </c>
      <c r="P13" s="25">
        <v>30258.3</v>
      </c>
      <c r="Q13" s="25">
        <v>2940</v>
      </c>
      <c r="R13" s="25">
        <v>1138.5999999999999</v>
      </c>
      <c r="S13" s="25">
        <v>1396.5</v>
      </c>
      <c r="T13" s="25">
        <v>2661.4</v>
      </c>
      <c r="U13" s="17">
        <v>1579.6</v>
      </c>
      <c r="V13" s="25">
        <f t="shared" si="2"/>
        <v>161575.1</v>
      </c>
      <c r="W13" s="25">
        <v>84148.1</v>
      </c>
      <c r="X13" s="25" t="s">
        <v>33</v>
      </c>
      <c r="Y13" s="13" t="s">
        <v>33</v>
      </c>
    </row>
    <row r="14" spans="1:25">
      <c r="A14" s="5">
        <v>2006</v>
      </c>
      <c r="B14" s="27">
        <v>185652</v>
      </c>
      <c r="C14" s="15">
        <f t="shared" si="0"/>
        <v>101599.79999999999</v>
      </c>
      <c r="D14" s="25">
        <v>4045.4</v>
      </c>
      <c r="E14" s="25">
        <v>57702.5</v>
      </c>
      <c r="F14" s="25">
        <v>15904.3</v>
      </c>
      <c r="G14" s="25">
        <v>4725.8999999999996</v>
      </c>
      <c r="H14" s="25">
        <v>19221.7</v>
      </c>
      <c r="I14" s="25" t="s">
        <v>33</v>
      </c>
      <c r="J14" s="17" t="s">
        <v>33</v>
      </c>
      <c r="K14" s="25">
        <f t="shared" si="1"/>
        <v>84052.299999999988</v>
      </c>
      <c r="L14" s="25">
        <v>4977.6000000000004</v>
      </c>
      <c r="M14" s="25">
        <v>8037.9</v>
      </c>
      <c r="N14" s="25">
        <v>14547.4</v>
      </c>
      <c r="O14" s="25">
        <v>9921.1</v>
      </c>
      <c r="P14" s="25">
        <v>35845.700000000004</v>
      </c>
      <c r="Q14" s="25">
        <v>3298.7</v>
      </c>
      <c r="R14" s="25">
        <v>1795.9</v>
      </c>
      <c r="S14" s="25">
        <v>1489.7</v>
      </c>
      <c r="T14" s="25">
        <v>2612.4</v>
      </c>
      <c r="U14" s="17">
        <v>1525.9</v>
      </c>
      <c r="V14" s="25">
        <f t="shared" si="2"/>
        <v>181606.6</v>
      </c>
      <c r="W14" s="25">
        <v>95147.8</v>
      </c>
      <c r="X14" s="25" t="s">
        <v>33</v>
      </c>
      <c r="Y14" s="13" t="s">
        <v>33</v>
      </c>
    </row>
    <row r="15" spans="1:25">
      <c r="A15" s="5">
        <v>2007</v>
      </c>
      <c r="B15" s="27">
        <v>193629.5</v>
      </c>
      <c r="C15" s="15">
        <f t="shared" si="0"/>
        <v>107989.2</v>
      </c>
      <c r="D15" s="25">
        <v>5114.7</v>
      </c>
      <c r="E15" s="25">
        <v>58843</v>
      </c>
      <c r="F15" s="25">
        <v>18257.7</v>
      </c>
      <c r="G15" s="25">
        <v>5407.1</v>
      </c>
      <c r="H15" s="25">
        <v>20366.7</v>
      </c>
      <c r="I15" s="25" t="s">
        <v>33</v>
      </c>
      <c r="J15" s="17" t="s">
        <v>33</v>
      </c>
      <c r="K15" s="25">
        <f t="shared" si="1"/>
        <v>85640.500000000015</v>
      </c>
      <c r="L15" s="25">
        <v>5226.2</v>
      </c>
      <c r="M15" s="25">
        <v>9734.7000000000007</v>
      </c>
      <c r="N15" s="25">
        <v>16877.2</v>
      </c>
      <c r="O15" s="25">
        <v>8767.1</v>
      </c>
      <c r="P15" s="25">
        <v>33502.600000000006</v>
      </c>
      <c r="Q15" s="25">
        <v>3515.1</v>
      </c>
      <c r="R15" s="25">
        <v>1627.4</v>
      </c>
      <c r="S15" s="25">
        <v>1894.1</v>
      </c>
      <c r="T15" s="25">
        <v>2924.4</v>
      </c>
      <c r="U15" s="17">
        <v>1571.7</v>
      </c>
      <c r="V15" s="25">
        <f t="shared" si="2"/>
        <v>188514.8</v>
      </c>
      <c r="W15" s="25">
        <v>100535</v>
      </c>
      <c r="X15" s="25" t="s">
        <v>33</v>
      </c>
      <c r="Y15" s="13" t="s">
        <v>33</v>
      </c>
    </row>
    <row r="16" spans="1:25">
      <c r="A16" s="5">
        <v>2008</v>
      </c>
      <c r="B16" s="27">
        <v>207116.6</v>
      </c>
      <c r="C16" s="15">
        <f t="shared" si="0"/>
        <v>114969.7</v>
      </c>
      <c r="D16" s="25">
        <v>5245.3</v>
      </c>
      <c r="E16" s="25">
        <v>64409.5</v>
      </c>
      <c r="F16" s="25">
        <v>19796.5</v>
      </c>
      <c r="G16" s="25">
        <v>5852.4</v>
      </c>
      <c r="H16" s="25">
        <v>19666</v>
      </c>
      <c r="I16" s="25" t="s">
        <v>33</v>
      </c>
      <c r="J16" s="17" t="s">
        <v>33</v>
      </c>
      <c r="K16" s="25">
        <f t="shared" si="1"/>
        <v>92146.999999999985</v>
      </c>
      <c r="L16" s="25">
        <v>5908.8</v>
      </c>
      <c r="M16" s="25">
        <v>10181.5</v>
      </c>
      <c r="N16" s="25">
        <v>21165.4</v>
      </c>
      <c r="O16" s="25">
        <v>9679.6</v>
      </c>
      <c r="P16" s="25">
        <v>31987.5</v>
      </c>
      <c r="Q16" s="25">
        <v>3870.2</v>
      </c>
      <c r="R16" s="25">
        <v>2012.6</v>
      </c>
      <c r="S16" s="25">
        <v>2304.4</v>
      </c>
      <c r="T16" s="25">
        <v>3295.9</v>
      </c>
      <c r="U16" s="17">
        <v>1741.1</v>
      </c>
      <c r="V16" s="25">
        <f t="shared" si="2"/>
        <v>201871.30000000002</v>
      </c>
      <c r="W16" s="25">
        <v>107223.1</v>
      </c>
      <c r="X16" s="25" t="s">
        <v>33</v>
      </c>
      <c r="Y16" s="13" t="s">
        <v>33</v>
      </c>
    </row>
    <row r="17" spans="1:25">
      <c r="A17" s="5">
        <v>2009</v>
      </c>
      <c r="B17" s="27">
        <v>170724.8</v>
      </c>
      <c r="C17" s="15">
        <f t="shared" si="0"/>
        <v>89789.2</v>
      </c>
      <c r="D17" s="25">
        <v>5499.7</v>
      </c>
      <c r="E17" s="25">
        <v>41422.1</v>
      </c>
      <c r="F17" s="25">
        <v>23224.1</v>
      </c>
      <c r="G17" s="25">
        <v>5496.6</v>
      </c>
      <c r="H17" s="25">
        <v>14146.7</v>
      </c>
      <c r="I17" s="25" t="s">
        <v>33</v>
      </c>
      <c r="J17" s="17" t="s">
        <v>33</v>
      </c>
      <c r="K17" s="25">
        <f t="shared" si="1"/>
        <v>80935.799999999988</v>
      </c>
      <c r="L17" s="25">
        <v>5523.6</v>
      </c>
      <c r="M17" s="25">
        <v>8214.2999999999993</v>
      </c>
      <c r="N17" s="25">
        <v>18102.3</v>
      </c>
      <c r="O17" s="25">
        <v>10113.9</v>
      </c>
      <c r="P17" s="25">
        <v>26044.600000000002</v>
      </c>
      <c r="Q17" s="25">
        <v>3465.3</v>
      </c>
      <c r="R17" s="25">
        <v>1798.9</v>
      </c>
      <c r="S17" s="25">
        <v>1655.8</v>
      </c>
      <c r="T17" s="25">
        <v>4011.7</v>
      </c>
      <c r="U17" s="17">
        <v>2005.4</v>
      </c>
      <c r="V17" s="25">
        <f t="shared" si="2"/>
        <v>165225.09999999998</v>
      </c>
      <c r="W17" s="25">
        <v>80986.8</v>
      </c>
      <c r="X17" s="25" t="s">
        <v>33</v>
      </c>
      <c r="Y17" s="13" t="s">
        <v>33</v>
      </c>
    </row>
    <row r="18" spans="1:25">
      <c r="A18" s="5">
        <v>2010</v>
      </c>
      <c r="B18" s="27">
        <v>179702.3</v>
      </c>
      <c r="C18" s="15">
        <f t="shared" si="0"/>
        <v>98368.599999999991</v>
      </c>
      <c r="D18" s="25">
        <v>5343.6</v>
      </c>
      <c r="E18" s="25">
        <v>47657.4</v>
      </c>
      <c r="F18" s="25">
        <v>24956.400000000001</v>
      </c>
      <c r="G18" s="25">
        <v>5865</v>
      </c>
      <c r="H18" s="25">
        <v>14546.2</v>
      </c>
      <c r="I18" s="25" t="s">
        <v>33</v>
      </c>
      <c r="J18" s="17" t="s">
        <v>33</v>
      </c>
      <c r="K18" s="25">
        <f t="shared" si="1"/>
        <v>81333.699999999983</v>
      </c>
      <c r="L18" s="25">
        <v>5173</v>
      </c>
      <c r="M18" s="25">
        <v>7803.4</v>
      </c>
      <c r="N18" s="25">
        <v>18755.7</v>
      </c>
      <c r="O18" s="25">
        <v>10829.8</v>
      </c>
      <c r="P18" s="25">
        <v>26435.7</v>
      </c>
      <c r="Q18" s="25">
        <v>3701.4</v>
      </c>
      <c r="R18" s="25">
        <v>1840.5</v>
      </c>
      <c r="S18" s="25">
        <v>1749.7</v>
      </c>
      <c r="T18" s="25">
        <v>3187.8</v>
      </c>
      <c r="U18" s="17">
        <v>1856.7</v>
      </c>
      <c r="V18" s="25">
        <f t="shared" si="2"/>
        <v>174358.69999999998</v>
      </c>
      <c r="W18" s="25">
        <v>89785.1</v>
      </c>
      <c r="X18" s="25" t="s">
        <v>33</v>
      </c>
      <c r="Y18" s="13" t="s">
        <v>33</v>
      </c>
    </row>
    <row r="19" spans="1:25" s="69" customFormat="1"/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3.7667485546084789</v>
      </c>
      <c r="C21" s="9">
        <f t="shared" ref="C21:R23" si="3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4.2015001994853973</v>
      </c>
      <c r="D21" s="9">
        <f t="shared" si="3"/>
        <v>0.48723729902528934</v>
      </c>
      <c r="E21" s="9">
        <f t="shared" si="3"/>
        <v>6.078407636546479</v>
      </c>
      <c r="F21" s="9">
        <f t="shared" si="3"/>
        <v>10.397647295034474</v>
      </c>
      <c r="G21" s="9">
        <f t="shared" si="3"/>
        <v>5.7999613295273811</v>
      </c>
      <c r="H21" s="9">
        <f t="shared" si="3"/>
        <v>-2.6945391313937361</v>
      </c>
      <c r="I21" s="9" t="str">
        <f t="shared" si="3"/>
        <v>n.a.</v>
      </c>
      <c r="J21" s="20" t="str">
        <f t="shared" si="3"/>
        <v>n.a.</v>
      </c>
      <c r="K21" s="9">
        <f t="shared" si="3"/>
        <v>3.2728805677011641</v>
      </c>
      <c r="L21" s="9">
        <f t="shared" si="3"/>
        <v>2.0804903147044973</v>
      </c>
      <c r="M21" s="9">
        <f t="shared" si="3"/>
        <v>4.2448841178655883</v>
      </c>
      <c r="N21" s="9">
        <f t="shared" si="3"/>
        <v>5.5384184500846478</v>
      </c>
      <c r="O21" s="9">
        <f t="shared" si="3"/>
        <v>1.7966672629231573</v>
      </c>
      <c r="P21" s="9">
        <f t="shared" si="3"/>
        <v>2.2069198616087915</v>
      </c>
      <c r="Q21" s="9">
        <f t="shared" si="3"/>
        <v>3.0779718021812563</v>
      </c>
      <c r="R21" s="9">
        <f t="shared" si="3"/>
        <v>4.3334623888985568</v>
      </c>
      <c r="S21" s="9">
        <f t="shared" ref="S21:Y23" si="4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5.1025688982497819</v>
      </c>
      <c r="T21" s="9">
        <f t="shared" si="4"/>
        <v>7.1916820505114609</v>
      </c>
      <c r="U21" s="20">
        <f t="shared" si="4"/>
        <v>1.9704827804723157</v>
      </c>
      <c r="V21" s="9">
        <f t="shared" si="4"/>
        <v>3.894598371790492</v>
      </c>
      <c r="W21" s="9">
        <f t="shared" si="4"/>
        <v>4.2922892463554518</v>
      </c>
      <c r="X21" s="9" t="str">
        <f t="shared" si="4"/>
        <v>n.a.</v>
      </c>
      <c r="Y21" s="13" t="str">
        <f t="shared" si="4"/>
        <v>n.a.</v>
      </c>
    </row>
    <row r="22" spans="1:25">
      <c r="A22" s="29" t="s">
        <v>23</v>
      </c>
      <c r="B22" s="19">
        <f t="shared" ref="B22:B23" si="5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6.1449485950639371</v>
      </c>
      <c r="C22" s="9">
        <f t="shared" si="3"/>
        <v>4.3847773004622725</v>
      </c>
      <c r="D22" s="9">
        <f t="shared" si="3"/>
        <v>-0.53108277945294047</v>
      </c>
      <c r="E22" s="9">
        <f t="shared" si="3"/>
        <v>5.0362940884488561</v>
      </c>
      <c r="F22" s="9">
        <f t="shared" si="3"/>
        <v>6.1740263904685566</v>
      </c>
      <c r="G22" s="9">
        <f t="shared" si="3"/>
        <v>9.8561999108388143</v>
      </c>
      <c r="H22" s="9">
        <f t="shared" si="3"/>
        <v>3.4222159472695246</v>
      </c>
      <c r="I22" s="9" t="str">
        <f t="shared" si="3"/>
        <v>n.a.</v>
      </c>
      <c r="J22" s="21" t="str">
        <f t="shared" si="3"/>
        <v>n.a.</v>
      </c>
      <c r="K22" s="9">
        <f t="shared" si="3"/>
        <v>7.9768542865847225</v>
      </c>
      <c r="L22" s="9">
        <f t="shared" si="3"/>
        <v>-2.726447546308397</v>
      </c>
      <c r="M22" s="9">
        <f t="shared" si="3"/>
        <v>4.3038334187082805</v>
      </c>
      <c r="N22" s="9">
        <f t="shared" si="3"/>
        <v>10.129740304020274</v>
      </c>
      <c r="O22" s="9">
        <f t="shared" si="3"/>
        <v>8.4818292634380335</v>
      </c>
      <c r="P22" s="9">
        <f t="shared" si="3"/>
        <v>10.461678418772369</v>
      </c>
      <c r="Q22" s="9">
        <f t="shared" si="3"/>
        <v>17.319088665354741</v>
      </c>
      <c r="R22" s="9">
        <f t="shared" si="3"/>
        <v>-10.615829406523059</v>
      </c>
      <c r="S22" s="9">
        <f t="shared" si="4"/>
        <v>5.1016717381180854</v>
      </c>
      <c r="T22" s="9">
        <f t="shared" si="4"/>
        <v>-2.5019821602823455</v>
      </c>
      <c r="U22" s="21">
        <f t="shared" si="4"/>
        <v>-3.6457984163850155</v>
      </c>
      <c r="V22" s="9">
        <f t="shared" si="4"/>
        <v>6.440318522093591</v>
      </c>
      <c r="W22" s="9">
        <f t="shared" si="4"/>
        <v>4.88097993836063</v>
      </c>
      <c r="X22" s="9" t="str">
        <f t="shared" si="4"/>
        <v>n.a.</v>
      </c>
      <c r="Y22" s="13" t="str">
        <f t="shared" si="4"/>
        <v>n.a.</v>
      </c>
    </row>
    <row r="23" spans="1:25">
      <c r="A23" s="29" t="s">
        <v>24</v>
      </c>
      <c r="B23" s="19">
        <f t="shared" si="5"/>
        <v>3.0637337805082154</v>
      </c>
      <c r="C23" s="9">
        <f t="shared" si="3"/>
        <v>4.1465798449372704</v>
      </c>
      <c r="D23" s="9">
        <f t="shared" si="3"/>
        <v>0.79476138661276341</v>
      </c>
      <c r="E23" s="9">
        <f t="shared" si="3"/>
        <v>6.39305321456487</v>
      </c>
      <c r="F23" s="9">
        <f t="shared" si="3"/>
        <v>11.697197681196791</v>
      </c>
      <c r="G23" s="9">
        <f t="shared" si="3"/>
        <v>4.6125503842386895</v>
      </c>
      <c r="H23" s="9">
        <f t="shared" si="3"/>
        <v>-4.4580223817621949</v>
      </c>
      <c r="I23" s="9" t="str">
        <f t="shared" si="3"/>
        <v>n.a.</v>
      </c>
      <c r="J23" s="21" t="str">
        <f t="shared" si="3"/>
        <v>n.a.</v>
      </c>
      <c r="K23" s="9">
        <f t="shared" si="3"/>
        <v>1.9020631168611635</v>
      </c>
      <c r="L23" s="9">
        <f t="shared" si="3"/>
        <v>3.5683693792152305</v>
      </c>
      <c r="M23" s="9">
        <f t="shared" si="3"/>
        <v>4.227205825152458</v>
      </c>
      <c r="N23" s="9">
        <f t="shared" si="3"/>
        <v>4.1987170529389939</v>
      </c>
      <c r="O23" s="9">
        <f t="shared" si="3"/>
        <v>-0.12736051386410541</v>
      </c>
      <c r="P23" s="9">
        <f t="shared" si="3"/>
        <v>-0.14705016461971088</v>
      </c>
      <c r="Q23" s="9">
        <f t="shared" si="3"/>
        <v>-0.84719156485423275</v>
      </c>
      <c r="R23" s="9">
        <f t="shared" si="3"/>
        <v>9.2880109016201917</v>
      </c>
      <c r="S23" s="9">
        <f t="shared" si="4"/>
        <v>5.1028380477826429</v>
      </c>
      <c r="T23" s="9">
        <f t="shared" si="4"/>
        <v>10.283534323081911</v>
      </c>
      <c r="U23" s="21">
        <f t="shared" si="4"/>
        <v>3.7183552080775062</v>
      </c>
      <c r="V23" s="9">
        <f t="shared" si="4"/>
        <v>3.1428219733345308</v>
      </c>
      <c r="W23" s="9">
        <f t="shared" si="4"/>
        <v>4.1163272203782242</v>
      </c>
      <c r="X23" s="9" t="str">
        <f t="shared" si="4"/>
        <v>n.a.</v>
      </c>
      <c r="Y23" s="13" t="str">
        <f t="shared" si="4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6">IF(ISERROR((C5/$B5)*100),"..",(C5/$B5)*100)</f>
        <v>51.843932570922554</v>
      </c>
      <c r="D29" s="24">
        <f t="shared" si="6"/>
        <v>4.5143500970111914</v>
      </c>
      <c r="E29" s="24">
        <f t="shared" si="6"/>
        <v>19.915101708764844</v>
      </c>
      <c r="F29" s="24">
        <f t="shared" si="6"/>
        <v>6.2073663711335012</v>
      </c>
      <c r="G29" s="24">
        <f t="shared" si="6"/>
        <v>2.5360597257768998</v>
      </c>
      <c r="H29" s="24">
        <f t="shared" si="6"/>
        <v>18.671054668236124</v>
      </c>
      <c r="I29" s="24" t="str">
        <f t="shared" si="6"/>
        <v>..</v>
      </c>
      <c r="J29" s="23" t="str">
        <f t="shared" si="6"/>
        <v>..</v>
      </c>
      <c r="K29" s="24">
        <f t="shared" si="6"/>
        <v>48.15615742090619</v>
      </c>
      <c r="L29" s="24">
        <f t="shared" si="6"/>
        <v>3.5619665734351318</v>
      </c>
      <c r="M29" s="24">
        <f t="shared" si="6"/>
        <v>4.0904885836366054</v>
      </c>
      <c r="N29" s="24">
        <f t="shared" si="6"/>
        <v>8.3752695255270826</v>
      </c>
      <c r="O29" s="24">
        <f t="shared" si="6"/>
        <v>7.7319179418508801</v>
      </c>
      <c r="P29" s="24">
        <f t="shared" si="6"/>
        <v>17.912243568284001</v>
      </c>
      <c r="Q29" s="24">
        <f t="shared" si="6"/>
        <v>2.2460160617415941</v>
      </c>
      <c r="R29" s="24">
        <f t="shared" si="6"/>
        <v>0.95418336015089833</v>
      </c>
      <c r="S29" s="24">
        <f t="shared" si="6"/>
        <v>0.82450513493374811</v>
      </c>
      <c r="T29" s="24">
        <f t="shared" si="6"/>
        <v>1.1630543946609648</v>
      </c>
      <c r="U29" s="23">
        <f t="shared" si="6"/>
        <v>1.2965122766852772</v>
      </c>
      <c r="V29" s="24">
        <f t="shared" si="6"/>
        <v>95.485649902988811</v>
      </c>
      <c r="W29" s="24">
        <f t="shared" si="6"/>
        <v>46.787381705741119</v>
      </c>
      <c r="X29" s="24" t="str">
        <f t="shared" si="6"/>
        <v>..</v>
      </c>
      <c r="Y29" s="13" t="str">
        <f t="shared" si="6"/>
        <v>..</v>
      </c>
    </row>
    <row r="30" spans="1:25">
      <c r="A30" s="5">
        <v>1998</v>
      </c>
      <c r="B30" s="28">
        <f t="shared" ref="B30:Y40" si="7">IF(ISERROR((B6/$B6)*100),"..",(B6/$B6)*100)</f>
        <v>100</v>
      </c>
      <c r="C30" s="22">
        <f t="shared" si="7"/>
        <v>49.391059710350973</v>
      </c>
      <c r="D30" s="24">
        <f t="shared" si="7"/>
        <v>4.4425647921186497</v>
      </c>
      <c r="E30" s="24">
        <f t="shared" si="7"/>
        <v>17.195269982529851</v>
      </c>
      <c r="F30" s="24">
        <f t="shared" si="7"/>
        <v>6.8949242680812679</v>
      </c>
      <c r="G30" s="24">
        <f t="shared" si="7"/>
        <v>2.5112918856023847</v>
      </c>
      <c r="H30" s="24">
        <f t="shared" si="7"/>
        <v>18.347008782018825</v>
      </c>
      <c r="I30" s="24" t="str">
        <f t="shared" si="7"/>
        <v>..</v>
      </c>
      <c r="J30" s="23" t="str">
        <f t="shared" si="7"/>
        <v>..</v>
      </c>
      <c r="K30" s="24">
        <f t="shared" si="7"/>
        <v>50.609024119534709</v>
      </c>
      <c r="L30" s="24">
        <f t="shared" si="7"/>
        <v>2.9630511395834662</v>
      </c>
      <c r="M30" s="24">
        <f t="shared" si="7"/>
        <v>3.5760152637455871</v>
      </c>
      <c r="N30" s="24">
        <f t="shared" si="7"/>
        <v>11.144512663342534</v>
      </c>
      <c r="O30" s="24">
        <f t="shared" si="7"/>
        <v>7.4566683320870633</v>
      </c>
      <c r="P30" s="24">
        <f t="shared" si="7"/>
        <v>19.017564037649681</v>
      </c>
      <c r="Q30" s="24">
        <f t="shared" si="7"/>
        <v>2.6921967789204726</v>
      </c>
      <c r="R30" s="24">
        <f t="shared" si="7"/>
        <v>0.59250963205386564</v>
      </c>
      <c r="S30" s="24">
        <f t="shared" si="7"/>
        <v>0.73569107681164769</v>
      </c>
      <c r="T30" s="24">
        <f t="shared" si="7"/>
        <v>1.3028002535015741</v>
      </c>
      <c r="U30" s="23">
        <f t="shared" si="7"/>
        <v>1.1280149418388252</v>
      </c>
      <c r="V30" s="24">
        <f t="shared" si="7"/>
        <v>95.55743520788134</v>
      </c>
      <c r="W30" s="24">
        <f t="shared" si="7"/>
        <v>44.40276236239324</v>
      </c>
      <c r="X30" s="24" t="str">
        <f t="shared" si="7"/>
        <v>..</v>
      </c>
      <c r="Y30" s="13" t="str">
        <f t="shared" si="7"/>
        <v>..</v>
      </c>
    </row>
    <row r="31" spans="1:25">
      <c r="A31" s="5">
        <v>1999</v>
      </c>
      <c r="B31" s="28">
        <f t="shared" si="7"/>
        <v>100</v>
      </c>
      <c r="C31" s="22">
        <f t="shared" si="7"/>
        <v>46.089448874582196</v>
      </c>
      <c r="D31" s="24">
        <f t="shared" si="7"/>
        <v>3.8718067767967144</v>
      </c>
      <c r="E31" s="24">
        <f t="shared" si="7"/>
        <v>15.325480402049271</v>
      </c>
      <c r="F31" s="24">
        <f t="shared" si="7"/>
        <v>6.4823715204747749</v>
      </c>
      <c r="G31" s="24">
        <f t="shared" si="7"/>
        <v>2.7934954092127926</v>
      </c>
      <c r="H31" s="24">
        <f t="shared" si="7"/>
        <v>17.616294766048643</v>
      </c>
      <c r="I31" s="24" t="str">
        <f t="shared" si="7"/>
        <v>..</v>
      </c>
      <c r="J31" s="23" t="str">
        <f t="shared" si="7"/>
        <v>..</v>
      </c>
      <c r="K31" s="24">
        <f t="shared" si="7"/>
        <v>53.91047148646895</v>
      </c>
      <c r="L31" s="24">
        <f t="shared" si="7"/>
        <v>2.9845492475313917</v>
      </c>
      <c r="M31" s="24">
        <f t="shared" si="7"/>
        <v>3.570771550100464</v>
      </c>
      <c r="N31" s="24">
        <f t="shared" si="7"/>
        <v>11.839365054588518</v>
      </c>
      <c r="O31" s="24">
        <f t="shared" si="7"/>
        <v>8.0252168767674874</v>
      </c>
      <c r="P31" s="24">
        <f t="shared" si="7"/>
        <v>21.367129979524826</v>
      </c>
      <c r="Q31" s="24">
        <f t="shared" si="7"/>
        <v>2.6066624351838508</v>
      </c>
      <c r="R31" s="24">
        <f t="shared" si="7"/>
        <v>0.56018036629138135</v>
      </c>
      <c r="S31" s="24">
        <f t="shared" si="7"/>
        <v>0.83565149040310849</v>
      </c>
      <c r="T31" s="24">
        <f t="shared" si="7"/>
        <v>1.1156620345999377</v>
      </c>
      <c r="U31" s="23">
        <f t="shared" si="7"/>
        <v>1.0052824514779795</v>
      </c>
      <c r="V31" s="24">
        <f t="shared" si="7"/>
        <v>96.128193223203283</v>
      </c>
      <c r="W31" s="24">
        <f t="shared" si="7"/>
        <v>41.758921752343582</v>
      </c>
      <c r="X31" s="24" t="str">
        <f t="shared" si="7"/>
        <v>..</v>
      </c>
      <c r="Y31" s="13" t="str">
        <f t="shared" si="7"/>
        <v>..</v>
      </c>
    </row>
    <row r="32" spans="1:25">
      <c r="A32" s="5">
        <v>2000</v>
      </c>
      <c r="B32" s="28">
        <f t="shared" si="7"/>
        <v>100</v>
      </c>
      <c r="C32" s="22">
        <f t="shared" si="7"/>
        <v>49.307326015043927</v>
      </c>
      <c r="D32" s="24">
        <f t="shared" si="7"/>
        <v>3.715005101933317</v>
      </c>
      <c r="E32" s="24">
        <f t="shared" si="7"/>
        <v>19.297573646934175</v>
      </c>
      <c r="F32" s="24">
        <f t="shared" si="7"/>
        <v>6.2124691852257641</v>
      </c>
      <c r="G32" s="24">
        <f t="shared" si="7"/>
        <v>2.8114813064561277</v>
      </c>
      <c r="H32" s="24">
        <f t="shared" si="7"/>
        <v>17.270796774494549</v>
      </c>
      <c r="I32" s="24" t="str">
        <f t="shared" si="7"/>
        <v>..</v>
      </c>
      <c r="J32" s="23" t="str">
        <f t="shared" si="7"/>
        <v>..</v>
      </c>
      <c r="K32" s="24">
        <f t="shared" si="7"/>
        <v>50.69274923471</v>
      </c>
      <c r="L32" s="24">
        <f t="shared" si="7"/>
        <v>2.7414237855442214</v>
      </c>
      <c r="M32" s="24">
        <f t="shared" si="7"/>
        <v>3.8813070581259197</v>
      </c>
      <c r="N32" s="24">
        <f t="shared" si="7"/>
        <v>9.3543721612030346</v>
      </c>
      <c r="O32" s="24">
        <f t="shared" si="7"/>
        <v>8.2539197596823879</v>
      </c>
      <c r="P32" s="24">
        <f t="shared" si="7"/>
        <v>20.187702986211235</v>
      </c>
      <c r="Q32" s="24">
        <f t="shared" si="7"/>
        <v>3.0326403332661105</v>
      </c>
      <c r="R32" s="24">
        <f t="shared" si="7"/>
        <v>0.56979113678298277</v>
      </c>
      <c r="S32" s="24">
        <f t="shared" si="7"/>
        <v>0.80043163258856143</v>
      </c>
      <c r="T32" s="24">
        <f t="shared" si="7"/>
        <v>0.90134155261312288</v>
      </c>
      <c r="U32" s="23">
        <f t="shared" si="7"/>
        <v>0.96981882869243019</v>
      </c>
      <c r="V32" s="24">
        <f t="shared" si="7"/>
        <v>96.284994898066685</v>
      </c>
      <c r="W32" s="24">
        <f t="shared" si="7"/>
        <v>45.135780655997259</v>
      </c>
      <c r="X32" s="24" t="str">
        <f t="shared" si="7"/>
        <v>..</v>
      </c>
      <c r="Y32" s="13" t="str">
        <f t="shared" si="7"/>
        <v>..</v>
      </c>
    </row>
    <row r="33" spans="1:25">
      <c r="A33" s="5">
        <v>2001</v>
      </c>
      <c r="B33" s="28">
        <f t="shared" si="7"/>
        <v>100</v>
      </c>
      <c r="C33" s="22">
        <f t="shared" si="7"/>
        <v>49.69573839552141</v>
      </c>
      <c r="D33" s="24">
        <f t="shared" si="7"/>
        <v>3.4715774770972838</v>
      </c>
      <c r="E33" s="24">
        <f t="shared" si="7"/>
        <v>22.305322243924667</v>
      </c>
      <c r="F33" s="24">
        <f t="shared" si="7"/>
        <v>7.0965742092820889</v>
      </c>
      <c r="G33" s="24">
        <f t="shared" si="7"/>
        <v>2.8242139503964325</v>
      </c>
      <c r="H33" s="24">
        <f t="shared" si="7"/>
        <v>13.998050514820942</v>
      </c>
      <c r="I33" s="24" t="str">
        <f t="shared" si="7"/>
        <v>..</v>
      </c>
      <c r="J33" s="23" t="str">
        <f t="shared" si="7"/>
        <v>..</v>
      </c>
      <c r="K33" s="24">
        <f t="shared" si="7"/>
        <v>50.304112218641109</v>
      </c>
      <c r="L33" s="24">
        <f t="shared" si="7"/>
        <v>2.8419161721373007</v>
      </c>
      <c r="M33" s="24">
        <f t="shared" si="7"/>
        <v>4.0284131862878745</v>
      </c>
      <c r="N33" s="24">
        <f t="shared" si="7"/>
        <v>9.542916683783794</v>
      </c>
      <c r="O33" s="24">
        <f t="shared" si="7"/>
        <v>9.0793724300967646</v>
      </c>
      <c r="P33" s="24">
        <f t="shared" si="7"/>
        <v>18.90559935465318</v>
      </c>
      <c r="Q33" s="24">
        <f t="shared" si="7"/>
        <v>2.5276830630072116</v>
      </c>
      <c r="R33" s="24">
        <f t="shared" si="7"/>
        <v>0.53345682562564667</v>
      </c>
      <c r="S33" s="24">
        <f t="shared" si="7"/>
        <v>0.78860783603410478</v>
      </c>
      <c r="T33" s="24">
        <f t="shared" si="7"/>
        <v>0.90684672639610386</v>
      </c>
      <c r="U33" s="23">
        <f t="shared" si="7"/>
        <v>1.1492999406191295</v>
      </c>
      <c r="V33" s="24">
        <f t="shared" si="7"/>
        <v>96.528422522902716</v>
      </c>
      <c r="W33" s="24">
        <f t="shared" si="7"/>
        <v>45.655598420991701</v>
      </c>
      <c r="X33" s="24" t="str">
        <f t="shared" si="7"/>
        <v>..</v>
      </c>
      <c r="Y33" s="13" t="str">
        <f t="shared" si="7"/>
        <v>..</v>
      </c>
    </row>
    <row r="34" spans="1:25">
      <c r="A34" s="5">
        <v>2002</v>
      </c>
      <c r="B34" s="28">
        <f t="shared" si="7"/>
        <v>100</v>
      </c>
      <c r="C34" s="22">
        <f t="shared" si="7"/>
        <v>49.124505410377061</v>
      </c>
      <c r="D34" s="24">
        <f t="shared" si="7"/>
        <v>3.9752808747428285</v>
      </c>
      <c r="E34" s="24">
        <f t="shared" si="7"/>
        <v>20.66744092923782</v>
      </c>
      <c r="F34" s="24">
        <f t="shared" si="7"/>
        <v>8.0283459879748929</v>
      </c>
      <c r="G34" s="24">
        <f t="shared" si="7"/>
        <v>2.6891560793675389</v>
      </c>
      <c r="H34" s="24">
        <f t="shared" si="7"/>
        <v>13.764281539053977</v>
      </c>
      <c r="I34" s="24" t="str">
        <f t="shared" si="7"/>
        <v>..</v>
      </c>
      <c r="J34" s="23" t="str">
        <f t="shared" si="7"/>
        <v>..</v>
      </c>
      <c r="K34" s="24">
        <f t="shared" si="7"/>
        <v>50.875724720506042</v>
      </c>
      <c r="L34" s="24">
        <f t="shared" si="7"/>
        <v>3.0200842892714514</v>
      </c>
      <c r="M34" s="24">
        <f t="shared" si="7"/>
        <v>4.3227017979358795</v>
      </c>
      <c r="N34" s="24">
        <f t="shared" si="7"/>
        <v>9.917106855905848</v>
      </c>
      <c r="O34" s="24">
        <f t="shared" si="7"/>
        <v>8.8141662434815427</v>
      </c>
      <c r="P34" s="24">
        <f t="shared" si="7"/>
        <v>17.973835652796932</v>
      </c>
      <c r="Q34" s="24">
        <f t="shared" si="7"/>
        <v>2.7786769928950927</v>
      </c>
      <c r="R34" s="24">
        <f t="shared" si="7"/>
        <v>0.65188408153997435</v>
      </c>
      <c r="S34" s="24">
        <f t="shared" si="7"/>
        <v>0.98726148851723594</v>
      </c>
      <c r="T34" s="24">
        <f t="shared" si="7"/>
        <v>1.3784839897944623</v>
      </c>
      <c r="U34" s="23">
        <f t="shared" si="7"/>
        <v>1.0315233283676202</v>
      </c>
      <c r="V34" s="24">
        <f t="shared" si="7"/>
        <v>96.024719125257178</v>
      </c>
      <c r="W34" s="24">
        <f t="shared" si="7"/>
        <v>44.542369396888319</v>
      </c>
      <c r="X34" s="24" t="str">
        <f t="shared" si="7"/>
        <v>..</v>
      </c>
      <c r="Y34" s="13" t="str">
        <f t="shared" si="7"/>
        <v>..</v>
      </c>
    </row>
    <row r="35" spans="1:25">
      <c r="A35" s="5">
        <v>2003</v>
      </c>
      <c r="B35" s="28">
        <f t="shared" si="7"/>
        <v>100</v>
      </c>
      <c r="C35" s="22">
        <f t="shared" si="7"/>
        <v>52.473054216943552</v>
      </c>
      <c r="D35" s="24">
        <f t="shared" si="7"/>
        <v>3.5114019533046243</v>
      </c>
      <c r="E35" s="24">
        <f t="shared" si="7"/>
        <v>22.57294806069849</v>
      </c>
      <c r="F35" s="24">
        <f t="shared" si="7"/>
        <v>9.1570718705265257</v>
      </c>
      <c r="G35" s="24">
        <f t="shared" si="7"/>
        <v>2.7784855686193524</v>
      </c>
      <c r="H35" s="24">
        <f t="shared" si="7"/>
        <v>14.453146763794555</v>
      </c>
      <c r="I35" s="24" t="str">
        <f t="shared" si="7"/>
        <v>..</v>
      </c>
      <c r="J35" s="23" t="str">
        <f t="shared" si="7"/>
        <v>..</v>
      </c>
      <c r="K35" s="24">
        <f t="shared" si="7"/>
        <v>47.526945783056448</v>
      </c>
      <c r="L35" s="24">
        <f t="shared" si="7"/>
        <v>3.0600336223348577</v>
      </c>
      <c r="M35" s="24">
        <f t="shared" si="7"/>
        <v>5.0002637191532164</v>
      </c>
      <c r="N35" s="24">
        <f t="shared" si="7"/>
        <v>7.6051403691622426</v>
      </c>
      <c r="O35" s="24">
        <f t="shared" si="7"/>
        <v>6.5342177458475366</v>
      </c>
      <c r="P35" s="24">
        <f t="shared" si="7"/>
        <v>18.245873909558444</v>
      </c>
      <c r="Q35" s="24">
        <f t="shared" si="7"/>
        <v>2.4716799058634056</v>
      </c>
      <c r="R35" s="24">
        <f t="shared" si="7"/>
        <v>0.83818118471558067</v>
      </c>
      <c r="S35" s="24">
        <f t="shared" si="7"/>
        <v>1.0883058013013611</v>
      </c>
      <c r="T35" s="24">
        <f t="shared" si="7"/>
        <v>1.5952408721600979</v>
      </c>
      <c r="U35" s="23">
        <f t="shared" si="7"/>
        <v>1.0880086529597088</v>
      </c>
      <c r="V35" s="24">
        <f t="shared" si="7"/>
        <v>96.488598046695373</v>
      </c>
      <c r="W35" s="24">
        <f t="shared" si="7"/>
        <v>47.895484013790657</v>
      </c>
      <c r="X35" s="24" t="str">
        <f t="shared" si="7"/>
        <v>..</v>
      </c>
      <c r="Y35" s="13" t="str">
        <f t="shared" si="7"/>
        <v>..</v>
      </c>
    </row>
    <row r="36" spans="1:25">
      <c r="A36" s="5">
        <v>2004</v>
      </c>
      <c r="B36" s="28">
        <f t="shared" si="7"/>
        <v>100</v>
      </c>
      <c r="C36" s="22">
        <f t="shared" si="7"/>
        <v>52.492599567133546</v>
      </c>
      <c r="D36" s="24">
        <f t="shared" si="7"/>
        <v>3.1616587617234662</v>
      </c>
      <c r="E36" s="24">
        <f t="shared" si="7"/>
        <v>25.182903481428443</v>
      </c>
      <c r="F36" s="24">
        <f t="shared" si="7"/>
        <v>8.757252833732732</v>
      </c>
      <c r="G36" s="24">
        <f t="shared" si="7"/>
        <v>2.7607351494795296</v>
      </c>
      <c r="H36" s="24">
        <f t="shared" si="7"/>
        <v>12.63004934076937</v>
      </c>
      <c r="I36" s="24" t="str">
        <f t="shared" si="7"/>
        <v>..</v>
      </c>
      <c r="J36" s="23" t="str">
        <f t="shared" si="7"/>
        <v>..</v>
      </c>
      <c r="K36" s="24">
        <f t="shared" si="7"/>
        <v>47.507468686801118</v>
      </c>
      <c r="L36" s="24">
        <f t="shared" si="7"/>
        <v>2.8777906474363482</v>
      </c>
      <c r="M36" s="24">
        <f t="shared" si="7"/>
        <v>5.6000305777627313</v>
      </c>
      <c r="N36" s="24">
        <f t="shared" si="7"/>
        <v>6.7954299895503221</v>
      </c>
      <c r="O36" s="24">
        <f t="shared" si="7"/>
        <v>7.0384139969708892</v>
      </c>
      <c r="P36" s="24">
        <f t="shared" si="7"/>
        <v>18.372116356577664</v>
      </c>
      <c r="Q36" s="24">
        <f t="shared" si="7"/>
        <v>2.2520385743937172</v>
      </c>
      <c r="R36" s="24">
        <f t="shared" si="7"/>
        <v>0.74826788577294501</v>
      </c>
      <c r="S36" s="24">
        <f t="shared" si="7"/>
        <v>1.1159518318332255</v>
      </c>
      <c r="T36" s="24">
        <f t="shared" si="7"/>
        <v>1.620280155100241</v>
      </c>
      <c r="U36" s="23">
        <f t="shared" si="7"/>
        <v>1.0871486714030347</v>
      </c>
      <c r="V36" s="24">
        <f t="shared" si="7"/>
        <v>96.838341238276527</v>
      </c>
      <c r="W36" s="24">
        <f t="shared" si="7"/>
        <v>48.22932229985728</v>
      </c>
      <c r="X36" s="24" t="str">
        <f t="shared" si="7"/>
        <v>..</v>
      </c>
      <c r="Y36" s="13" t="str">
        <f t="shared" si="7"/>
        <v>..</v>
      </c>
    </row>
    <row r="37" spans="1:25">
      <c r="A37" s="5">
        <v>2005</v>
      </c>
      <c r="B37" s="28">
        <f t="shared" si="7"/>
        <v>100</v>
      </c>
      <c r="C37" s="22">
        <f t="shared" si="7"/>
        <v>54.668329675677107</v>
      </c>
      <c r="D37" s="24">
        <f t="shared" si="7"/>
        <v>2.6916294677809072</v>
      </c>
      <c r="E37" s="24">
        <f t="shared" si="7"/>
        <v>29.50307267212866</v>
      </c>
      <c r="F37" s="24">
        <f t="shared" si="7"/>
        <v>8.1736571663964579</v>
      </c>
      <c r="G37" s="24">
        <f t="shared" si="7"/>
        <v>2.5802134850678495</v>
      </c>
      <c r="H37" s="24">
        <f t="shared" si="7"/>
        <v>11.719756884303235</v>
      </c>
      <c r="I37" s="24" t="str">
        <f t="shared" si="7"/>
        <v>..</v>
      </c>
      <c r="J37" s="23" t="str">
        <f t="shared" si="7"/>
        <v>..</v>
      </c>
      <c r="K37" s="24">
        <f t="shared" si="7"/>
        <v>45.331610099467376</v>
      </c>
      <c r="L37" s="24">
        <f t="shared" si="7"/>
        <v>2.8565251221962322</v>
      </c>
      <c r="M37" s="24">
        <f t="shared" si="7"/>
        <v>4.5717892322776317</v>
      </c>
      <c r="N37" s="24">
        <f t="shared" si="7"/>
        <v>7.657469929729638</v>
      </c>
      <c r="O37" s="24">
        <f t="shared" si="7"/>
        <v>6.1713011700484932</v>
      </c>
      <c r="P37" s="24">
        <f t="shared" si="7"/>
        <v>18.223017457981118</v>
      </c>
      <c r="Q37" s="24">
        <f t="shared" si="7"/>
        <v>1.7706107523048051</v>
      </c>
      <c r="R37" s="24">
        <f t="shared" si="7"/>
        <v>0.6857202049572283</v>
      </c>
      <c r="S37" s="24">
        <f t="shared" si="7"/>
        <v>0.84104010734478252</v>
      </c>
      <c r="T37" s="24">
        <f t="shared" si="7"/>
        <v>1.602824304824493</v>
      </c>
      <c r="U37" s="23">
        <f t="shared" si="7"/>
        <v>0.95131181780294916</v>
      </c>
      <c r="V37" s="24">
        <f t="shared" si="7"/>
        <v>97.308370532219101</v>
      </c>
      <c r="W37" s="24">
        <f t="shared" si="7"/>
        <v>50.678071648306123</v>
      </c>
      <c r="X37" s="24" t="str">
        <f t="shared" si="7"/>
        <v>..</v>
      </c>
      <c r="Y37" s="13" t="str">
        <f t="shared" si="7"/>
        <v>..</v>
      </c>
    </row>
    <row r="38" spans="1:25">
      <c r="A38" s="5">
        <v>2006</v>
      </c>
      <c r="B38" s="28">
        <f t="shared" si="7"/>
        <v>100</v>
      </c>
      <c r="C38" s="22">
        <f t="shared" si="7"/>
        <v>54.725938853338498</v>
      </c>
      <c r="D38" s="24">
        <f t="shared" si="7"/>
        <v>2.1790231185228279</v>
      </c>
      <c r="E38" s="24">
        <f t="shared" si="7"/>
        <v>31.08100101264732</v>
      </c>
      <c r="F38" s="24">
        <f t="shared" si="7"/>
        <v>8.566726994592031</v>
      </c>
      <c r="G38" s="24">
        <f t="shared" si="7"/>
        <v>2.5455691293387628</v>
      </c>
      <c r="H38" s="24">
        <f t="shared" si="7"/>
        <v>10.353618598237563</v>
      </c>
      <c r="I38" s="24" t="str">
        <f t="shared" si="7"/>
        <v>..</v>
      </c>
      <c r="J38" s="23" t="str">
        <f t="shared" si="7"/>
        <v>..</v>
      </c>
      <c r="K38" s="24">
        <f t="shared" si="7"/>
        <v>45.274115010880564</v>
      </c>
      <c r="L38" s="24">
        <f t="shared" si="7"/>
        <v>2.6811453687544442</v>
      </c>
      <c r="M38" s="24">
        <f t="shared" si="7"/>
        <v>4.329552065154159</v>
      </c>
      <c r="N38" s="24">
        <f t="shared" si="7"/>
        <v>7.8358434059422999</v>
      </c>
      <c r="O38" s="24">
        <f t="shared" si="7"/>
        <v>5.3439230388037835</v>
      </c>
      <c r="P38" s="24">
        <f t="shared" si="7"/>
        <v>19.30800637752354</v>
      </c>
      <c r="Q38" s="24">
        <f t="shared" si="7"/>
        <v>1.7768189946782149</v>
      </c>
      <c r="R38" s="24">
        <f t="shared" si="7"/>
        <v>0.96734751039579436</v>
      </c>
      <c r="S38" s="24">
        <f t="shared" si="7"/>
        <v>0.80241527158339265</v>
      </c>
      <c r="T38" s="24">
        <f t="shared" si="7"/>
        <v>1.4071488591558399</v>
      </c>
      <c r="U38" s="23">
        <f t="shared" si="7"/>
        <v>0.82191411888910448</v>
      </c>
      <c r="V38" s="24">
        <f t="shared" si="7"/>
        <v>97.820976881477179</v>
      </c>
      <c r="W38" s="24">
        <f t="shared" si="7"/>
        <v>51.250619438519387</v>
      </c>
      <c r="X38" s="24" t="str">
        <f t="shared" si="7"/>
        <v>..</v>
      </c>
      <c r="Y38" s="13" t="str">
        <f t="shared" si="7"/>
        <v>..</v>
      </c>
    </row>
    <row r="39" spans="1:25">
      <c r="A39" s="5">
        <v>2007</v>
      </c>
      <c r="B39" s="28">
        <f t="shared" si="7"/>
        <v>100</v>
      </c>
      <c r="C39" s="22">
        <f t="shared" si="7"/>
        <v>55.771047283600893</v>
      </c>
      <c r="D39" s="24">
        <f t="shared" si="7"/>
        <v>2.6414879964055062</v>
      </c>
      <c r="E39" s="24">
        <f t="shared" si="7"/>
        <v>30.38948094169535</v>
      </c>
      <c r="F39" s="24">
        <f t="shared" si="7"/>
        <v>9.4291933822067406</v>
      </c>
      <c r="G39" s="24">
        <f t="shared" si="7"/>
        <v>2.7924980439447507</v>
      </c>
      <c r="H39" s="24">
        <f t="shared" si="7"/>
        <v>10.518386919348551</v>
      </c>
      <c r="I39" s="24" t="str">
        <f t="shared" si="7"/>
        <v>..</v>
      </c>
      <c r="J39" s="23" t="str">
        <f t="shared" si="7"/>
        <v>..</v>
      </c>
      <c r="K39" s="24">
        <f t="shared" si="7"/>
        <v>44.229056006445305</v>
      </c>
      <c r="L39" s="24">
        <f t="shared" si="7"/>
        <v>2.69907219716004</v>
      </c>
      <c r="M39" s="24">
        <f t="shared" si="7"/>
        <v>5.0274880635440367</v>
      </c>
      <c r="N39" s="24">
        <f t="shared" si="7"/>
        <v>8.7162338383355831</v>
      </c>
      <c r="O39" s="24">
        <f t="shared" si="7"/>
        <v>4.5277708200454994</v>
      </c>
      <c r="P39" s="24">
        <f t="shared" si="7"/>
        <v>17.30242550850981</v>
      </c>
      <c r="Q39" s="24">
        <f t="shared" si="7"/>
        <v>1.8153742069261138</v>
      </c>
      <c r="R39" s="24">
        <f t="shared" si="7"/>
        <v>0.84047110590070218</v>
      </c>
      <c r="S39" s="24">
        <f t="shared" si="7"/>
        <v>0.97820838250369901</v>
      </c>
      <c r="T39" s="24">
        <f t="shared" si="7"/>
        <v>1.5103070554848306</v>
      </c>
      <c r="U39" s="23">
        <f t="shared" si="7"/>
        <v>0.81170482803498445</v>
      </c>
      <c r="V39" s="24">
        <f t="shared" si="7"/>
        <v>97.358512003594484</v>
      </c>
      <c r="W39" s="24">
        <f t="shared" si="7"/>
        <v>51.92132397181215</v>
      </c>
      <c r="X39" s="24" t="str">
        <f t="shared" si="7"/>
        <v>..</v>
      </c>
      <c r="Y39" s="13" t="str">
        <f t="shared" si="7"/>
        <v>..</v>
      </c>
    </row>
    <row r="40" spans="1:25">
      <c r="A40" s="5">
        <v>2008</v>
      </c>
      <c r="B40" s="28">
        <f t="shared" si="7"/>
        <v>100</v>
      </c>
      <c r="C40" s="22">
        <f t="shared" si="7"/>
        <v>55.509650119787594</v>
      </c>
      <c r="D40" s="24">
        <f t="shared" si="7"/>
        <v>2.5325348137232844</v>
      </c>
      <c r="E40" s="24">
        <f t="shared" si="7"/>
        <v>31.09818334213675</v>
      </c>
      <c r="F40" s="24">
        <f t="shared" si="7"/>
        <v>9.5581426114565406</v>
      </c>
      <c r="G40" s="24">
        <f t="shared" si="7"/>
        <v>2.8256547278199813</v>
      </c>
      <c r="H40" s="24">
        <f t="shared" si="7"/>
        <v>9.4951346246510422</v>
      </c>
      <c r="I40" s="24" t="str">
        <f t="shared" si="7"/>
        <v>..</v>
      </c>
      <c r="J40" s="23" t="str">
        <f t="shared" si="7"/>
        <v>..</v>
      </c>
      <c r="K40" s="24">
        <f t="shared" si="7"/>
        <v>44.490398162194623</v>
      </c>
      <c r="L40" s="24">
        <f t="shared" si="7"/>
        <v>2.8528857657956919</v>
      </c>
      <c r="M40" s="24">
        <f t="shared" si="7"/>
        <v>4.9158300203846528</v>
      </c>
      <c r="N40" s="24">
        <f t="shared" si="7"/>
        <v>10.219074666154235</v>
      </c>
      <c r="O40" s="24">
        <f t="shared" si="7"/>
        <v>4.673502751590167</v>
      </c>
      <c r="P40" s="24">
        <f t="shared" si="7"/>
        <v>15.444199064681442</v>
      </c>
      <c r="Q40" s="24">
        <f t="shared" ref="Q40:Y40" si="8">IF(ISERROR((Q16/$B16)*100),"..",(Q16/$B16)*100)</f>
        <v>1.868609276127553</v>
      </c>
      <c r="R40" s="24">
        <f t="shared" si="8"/>
        <v>0.97172317428926502</v>
      </c>
      <c r="S40" s="24">
        <f t="shared" si="8"/>
        <v>1.1126099984260074</v>
      </c>
      <c r="T40" s="24">
        <f t="shared" si="8"/>
        <v>1.5913258522011273</v>
      </c>
      <c r="U40" s="23">
        <f t="shared" si="8"/>
        <v>0.84063759254448933</v>
      </c>
      <c r="V40" s="24">
        <f t="shared" si="8"/>
        <v>97.467465186276726</v>
      </c>
      <c r="W40" s="24">
        <f t="shared" si="8"/>
        <v>51.769438084634459</v>
      </c>
      <c r="X40" s="24" t="str">
        <f t="shared" si="8"/>
        <v>..</v>
      </c>
      <c r="Y40" s="13" t="str">
        <f t="shared" si="8"/>
        <v>..</v>
      </c>
    </row>
    <row r="41" spans="1:25">
      <c r="A41" s="5">
        <v>2009</v>
      </c>
      <c r="B41" s="28">
        <f t="shared" ref="B41:Y42" si="9">IF(ISERROR((B17/$B17)*100),"..",(B17/$B17)*100)</f>
        <v>100</v>
      </c>
      <c r="C41" s="22">
        <f t="shared" si="9"/>
        <v>52.592944903142367</v>
      </c>
      <c r="D41" s="24">
        <f t="shared" si="9"/>
        <v>3.2213831851025749</v>
      </c>
      <c r="E41" s="24">
        <f t="shared" si="9"/>
        <v>24.26249730560528</v>
      </c>
      <c r="F41" s="24">
        <f t="shared" si="9"/>
        <v>13.603237490979636</v>
      </c>
      <c r="G41" s="24">
        <f t="shared" si="9"/>
        <v>3.2195673973552759</v>
      </c>
      <c r="H41" s="24">
        <f t="shared" si="9"/>
        <v>8.286259524099604</v>
      </c>
      <c r="I41" s="24" t="str">
        <f t="shared" si="9"/>
        <v>..</v>
      </c>
      <c r="J41" s="23" t="str">
        <f t="shared" si="9"/>
        <v>..</v>
      </c>
      <c r="K41" s="24">
        <f t="shared" si="9"/>
        <v>47.407172244454223</v>
      </c>
      <c r="L41" s="24">
        <f t="shared" si="9"/>
        <v>3.2353823228962639</v>
      </c>
      <c r="M41" s="24">
        <f t="shared" si="9"/>
        <v>4.8114275137531273</v>
      </c>
      <c r="N41" s="24">
        <f t="shared" si="9"/>
        <v>10.603204689652587</v>
      </c>
      <c r="O41" s="24">
        <f t="shared" si="9"/>
        <v>5.9240953862590562</v>
      </c>
      <c r="P41" s="24">
        <f t="shared" si="9"/>
        <v>15.255311472029842</v>
      </c>
      <c r="Q41" s="24">
        <f t="shared" si="9"/>
        <v>2.029757832488309</v>
      </c>
      <c r="R41" s="24">
        <f t="shared" si="9"/>
        <v>1.0536840576178741</v>
      </c>
      <c r="S41" s="24">
        <f t="shared" si="9"/>
        <v>0.96986495225063962</v>
      </c>
      <c r="T41" s="24">
        <f t="shared" si="9"/>
        <v>2.349805066399258</v>
      </c>
      <c r="U41" s="23">
        <f t="shared" si="9"/>
        <v>1.1746389511072792</v>
      </c>
      <c r="V41" s="24">
        <f t="shared" si="9"/>
        <v>96.778616814897418</v>
      </c>
      <c r="W41" s="24">
        <f t="shared" si="9"/>
        <v>47.437044881587212</v>
      </c>
      <c r="X41" s="24" t="str">
        <f t="shared" si="9"/>
        <v>..</v>
      </c>
      <c r="Y41" s="13" t="str">
        <f t="shared" si="9"/>
        <v>..</v>
      </c>
    </row>
    <row r="42" spans="1:25">
      <c r="A42" s="5">
        <v>2010</v>
      </c>
      <c r="B42" s="28">
        <f t="shared" si="9"/>
        <v>100</v>
      </c>
      <c r="C42" s="22">
        <f t="shared" si="9"/>
        <v>54.739755695948247</v>
      </c>
      <c r="D42" s="24">
        <f t="shared" si="9"/>
        <v>2.9735846452716523</v>
      </c>
      <c r="E42" s="24">
        <f t="shared" si="9"/>
        <v>26.520194788825748</v>
      </c>
      <c r="F42" s="24">
        <f t="shared" si="9"/>
        <v>13.887635272336526</v>
      </c>
      <c r="G42" s="24">
        <f t="shared" si="9"/>
        <v>3.2637311820716821</v>
      </c>
      <c r="H42" s="24">
        <f t="shared" si="9"/>
        <v>8.0946098074426427</v>
      </c>
      <c r="I42" s="24" t="str">
        <f t="shared" si="9"/>
        <v>..</v>
      </c>
      <c r="J42" s="23" t="str">
        <f t="shared" si="9"/>
        <v>..</v>
      </c>
      <c r="K42" s="24">
        <f t="shared" si="9"/>
        <v>45.260244304051753</v>
      </c>
      <c r="L42" s="24">
        <f t="shared" si="9"/>
        <v>2.8786498559005644</v>
      </c>
      <c r="M42" s="24">
        <f t="shared" si="9"/>
        <v>4.3424040760747085</v>
      </c>
      <c r="N42" s="24">
        <f t="shared" si="9"/>
        <v>10.437095128999463</v>
      </c>
      <c r="O42" s="24">
        <f t="shared" si="9"/>
        <v>6.0265227545779885</v>
      </c>
      <c r="P42" s="24">
        <f t="shared" si="9"/>
        <v>14.71083007841302</v>
      </c>
      <c r="Q42" s="24">
        <f t="shared" si="9"/>
        <v>2.0597399142915815</v>
      </c>
      <c r="R42" s="24">
        <f t="shared" si="9"/>
        <v>1.0241939029161007</v>
      </c>
      <c r="S42" s="24">
        <f t="shared" si="9"/>
        <v>0.97366589075376342</v>
      </c>
      <c r="T42" s="24">
        <f t="shared" si="9"/>
        <v>1.7739338895495498</v>
      </c>
      <c r="U42" s="23">
        <f t="shared" si="9"/>
        <v>1.0332088125750201</v>
      </c>
      <c r="V42" s="24">
        <f t="shared" si="9"/>
        <v>97.026415354728343</v>
      </c>
      <c r="W42" s="24">
        <f t="shared" si="9"/>
        <v>49.963244766483243</v>
      </c>
      <c r="X42" s="24" t="str">
        <f t="shared" si="9"/>
        <v>..</v>
      </c>
      <c r="Y42" s="13" t="str">
        <f t="shared" si="9"/>
        <v>..</v>
      </c>
    </row>
    <row r="44" spans="1:25">
      <c r="B44" s="1" t="s">
        <v>20</v>
      </c>
      <c r="C44" s="1" t="s">
        <v>59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59</v>
      </c>
      <c r="V45" s="1" t="s">
        <v>20</v>
      </c>
      <c r="W45" s="1" t="s">
        <v>59</v>
      </c>
    </row>
    <row r="48" spans="1:25" ht="12.75">
      <c r="B48" s="7" t="str">
        <f>'Table of Contents'!B21</f>
        <v>Table 12: Real Gross Investment (Fixed, Non-Res), Canada, Business Sector Industries, 1997-2010</v>
      </c>
      <c r="K48" s="7" t="str">
        <f>B48 &amp; " (continued)"</f>
        <v>Table 12: Real Gross Investment (Fixed, Non-Res), Canada, Business Sector Industries, 1997-2010 (continued)</v>
      </c>
      <c r="V48" s="7" t="str">
        <f>K48</f>
        <v>Table 12: Real Gross Investment (Fixed, Non-Res), Canada, Business Sector Industries, 1997-2010 (continued)</v>
      </c>
    </row>
    <row r="50" spans="1:25" ht="33.75">
      <c r="A50" s="4"/>
      <c r="B50" s="26" t="s">
        <v>4</v>
      </c>
      <c r="C50" s="14" t="s">
        <v>3</v>
      </c>
      <c r="D50" s="3" t="s">
        <v>2</v>
      </c>
      <c r="E50" s="3" t="s">
        <v>1</v>
      </c>
      <c r="F50" s="3" t="s">
        <v>0</v>
      </c>
      <c r="G50" s="3" t="s">
        <v>5</v>
      </c>
      <c r="H50" s="3" t="s">
        <v>6</v>
      </c>
      <c r="I50" s="3" t="s">
        <v>7</v>
      </c>
      <c r="J50" s="16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18</v>
      </c>
      <c r="Q50" s="3" t="s">
        <v>14</v>
      </c>
      <c r="R50" s="3" t="s">
        <v>19</v>
      </c>
      <c r="S50" s="3" t="s">
        <v>15</v>
      </c>
      <c r="T50" s="3" t="s">
        <v>16</v>
      </c>
      <c r="U50" s="16" t="s">
        <v>17</v>
      </c>
      <c r="V50" s="3" t="s">
        <v>29</v>
      </c>
      <c r="W50" s="3" t="s">
        <v>27</v>
      </c>
      <c r="X50" s="3" t="s">
        <v>28</v>
      </c>
      <c r="Y50" s="30" t="s">
        <v>34</v>
      </c>
    </row>
    <row r="51" spans="1:25">
      <c r="A51" s="5"/>
      <c r="B51" s="77" t="s">
        <v>60</v>
      </c>
      <c r="C51" s="78"/>
      <c r="D51" s="78"/>
      <c r="E51" s="78"/>
      <c r="F51" s="78"/>
      <c r="G51" s="78"/>
      <c r="H51" s="78"/>
      <c r="I51" s="78"/>
      <c r="J51" s="78"/>
      <c r="K51" s="78" t="s">
        <v>60</v>
      </c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75" t="s">
        <v>60</v>
      </c>
      <c r="W51" s="76"/>
      <c r="X51" s="76"/>
      <c r="Y51" s="76"/>
    </row>
    <row r="52" spans="1:25">
      <c r="A52" s="5">
        <v>1997</v>
      </c>
      <c r="B52" s="27">
        <v>116017.2</v>
      </c>
      <c r="C52" s="15">
        <f>SUM(D52:H52)</f>
        <v>63441.3</v>
      </c>
      <c r="D52" s="25">
        <v>5589.9</v>
      </c>
      <c r="E52" s="25">
        <v>24573.1</v>
      </c>
      <c r="F52" s="25">
        <v>7238.9</v>
      </c>
      <c r="G52" s="25">
        <v>3061.9</v>
      </c>
      <c r="H52" s="25">
        <v>22977.5</v>
      </c>
      <c r="I52" s="25" t="s">
        <v>33</v>
      </c>
      <c r="J52" s="17" t="s">
        <v>33</v>
      </c>
      <c r="K52" s="25">
        <f>SUM(L52:U52)</f>
        <v>52911.1</v>
      </c>
      <c r="L52" s="25">
        <v>3739.6</v>
      </c>
      <c r="M52" s="25">
        <v>4615.8</v>
      </c>
      <c r="N52" s="25">
        <v>10063.700000000001</v>
      </c>
      <c r="O52" s="25">
        <v>8690.1</v>
      </c>
      <c r="P52" s="25">
        <v>19485.400000000001</v>
      </c>
      <c r="Q52" s="25">
        <v>1857</v>
      </c>
      <c r="R52" s="25">
        <v>849.5</v>
      </c>
      <c r="S52" s="25">
        <v>863</v>
      </c>
      <c r="T52" s="25">
        <v>1384.4</v>
      </c>
      <c r="U52" s="17">
        <v>1362.6</v>
      </c>
      <c r="V52" s="25">
        <f>B52-D52</f>
        <v>110427.3</v>
      </c>
      <c r="W52" s="25">
        <v>57153.3</v>
      </c>
      <c r="X52" s="25" t="s">
        <v>33</v>
      </c>
      <c r="Y52" s="13" t="s">
        <v>33</v>
      </c>
    </row>
    <row r="53" spans="1:25">
      <c r="A53" s="5">
        <v>1998</v>
      </c>
      <c r="B53" s="27">
        <v>122361.3</v>
      </c>
      <c r="C53" s="15">
        <f t="shared" ref="C53:C65" si="10">SUM(D53:H53)</f>
        <v>62560.6</v>
      </c>
      <c r="D53" s="25">
        <v>5709.2</v>
      </c>
      <c r="E53" s="25">
        <v>22144.5</v>
      </c>
      <c r="F53" s="25">
        <v>8445.5</v>
      </c>
      <c r="G53" s="25">
        <v>3126.5</v>
      </c>
      <c r="H53" s="25">
        <v>23134.9</v>
      </c>
      <c r="I53" s="25" t="s">
        <v>33</v>
      </c>
      <c r="J53" s="17" t="s">
        <v>33</v>
      </c>
      <c r="K53" s="25">
        <f t="shared" ref="K53:K65" si="11">SUM(L53:U53)</f>
        <v>59922.5</v>
      </c>
      <c r="L53" s="25">
        <v>3366.3</v>
      </c>
      <c r="M53" s="25">
        <v>4332.8999999999996</v>
      </c>
      <c r="N53" s="25">
        <v>14105.8</v>
      </c>
      <c r="O53" s="25">
        <v>8935.2000000000007</v>
      </c>
      <c r="P53" s="25">
        <v>22305.200000000001</v>
      </c>
      <c r="Q53" s="25">
        <v>2526.5</v>
      </c>
      <c r="R53" s="25">
        <v>586.6</v>
      </c>
      <c r="S53" s="25">
        <v>830.2</v>
      </c>
      <c r="T53" s="25">
        <v>1643.4</v>
      </c>
      <c r="U53" s="17">
        <v>1290.4000000000001</v>
      </c>
      <c r="V53" s="25">
        <f t="shared" ref="V53:V65" si="12">B53-D53</f>
        <v>116652.1</v>
      </c>
      <c r="W53" s="25">
        <v>56195.7</v>
      </c>
      <c r="X53" s="25" t="s">
        <v>33</v>
      </c>
      <c r="Y53" s="13" t="s">
        <v>33</v>
      </c>
    </row>
    <row r="54" spans="1:25">
      <c r="A54" s="5">
        <v>1999</v>
      </c>
      <c r="B54" s="27">
        <v>129842.8</v>
      </c>
      <c r="C54" s="15">
        <f t="shared" si="10"/>
        <v>61099</v>
      </c>
      <c r="D54" s="25">
        <v>5103.7</v>
      </c>
      <c r="E54" s="25">
        <v>20600.099999999999</v>
      </c>
      <c r="F54" s="25">
        <v>8421.6</v>
      </c>
      <c r="G54" s="25">
        <v>3645.7</v>
      </c>
      <c r="H54" s="25">
        <v>23327.9</v>
      </c>
      <c r="I54" s="25" t="s">
        <v>33</v>
      </c>
      <c r="J54" s="17" t="s">
        <v>33</v>
      </c>
      <c r="K54" s="25">
        <f t="shared" si="11"/>
        <v>68545.7</v>
      </c>
      <c r="L54" s="25">
        <v>3677.9</v>
      </c>
      <c r="M54" s="25">
        <v>4584.5</v>
      </c>
      <c r="N54" s="25">
        <v>15864.5</v>
      </c>
      <c r="O54" s="25">
        <v>10301.5</v>
      </c>
      <c r="P54" s="25">
        <v>26905.899999999998</v>
      </c>
      <c r="Q54" s="25">
        <v>2829.2</v>
      </c>
      <c r="R54" s="25">
        <v>619.70000000000005</v>
      </c>
      <c r="S54" s="25">
        <v>1035</v>
      </c>
      <c r="T54" s="25">
        <v>1471.2</v>
      </c>
      <c r="U54" s="17">
        <v>1256.3</v>
      </c>
      <c r="V54" s="25">
        <f t="shared" si="12"/>
        <v>124739.1</v>
      </c>
      <c r="W54" s="25">
        <v>55452.800000000003</v>
      </c>
      <c r="X54" s="25" t="s">
        <v>33</v>
      </c>
      <c r="Y54" s="13" t="s">
        <v>33</v>
      </c>
    </row>
    <row r="55" spans="1:25">
      <c r="A55" s="5">
        <v>2000</v>
      </c>
      <c r="B55" s="27">
        <v>135938.20000000001</v>
      </c>
      <c r="C55" s="15">
        <f t="shared" si="10"/>
        <v>68095.199999999997</v>
      </c>
      <c r="D55" s="25">
        <v>5167.6000000000004</v>
      </c>
      <c r="E55" s="25">
        <v>26748.5</v>
      </c>
      <c r="F55" s="25">
        <v>8453.4</v>
      </c>
      <c r="G55" s="25">
        <v>3842.6</v>
      </c>
      <c r="H55" s="25">
        <v>23883.1</v>
      </c>
      <c r="I55" s="25" t="s">
        <v>33</v>
      </c>
      <c r="J55" s="17" t="s">
        <v>33</v>
      </c>
      <c r="K55" s="25">
        <f t="shared" si="11"/>
        <v>67648.600000000006</v>
      </c>
      <c r="L55" s="25">
        <v>3580.8</v>
      </c>
      <c r="M55" s="25">
        <v>5192.8999999999996</v>
      </c>
      <c r="N55" s="25">
        <v>12986.1</v>
      </c>
      <c r="O55" s="25">
        <v>11172</v>
      </c>
      <c r="P55" s="25">
        <v>26749.200000000001</v>
      </c>
      <c r="Q55" s="25">
        <v>3695.3</v>
      </c>
      <c r="R55" s="25">
        <v>695.3</v>
      </c>
      <c r="S55" s="25">
        <v>1058.8</v>
      </c>
      <c r="T55" s="25">
        <v>1233.5</v>
      </c>
      <c r="U55" s="17">
        <v>1284.7</v>
      </c>
      <c r="V55" s="25">
        <f t="shared" si="12"/>
        <v>130770.6</v>
      </c>
      <c r="W55" s="25">
        <v>62321.3</v>
      </c>
      <c r="X55" s="25" t="s">
        <v>33</v>
      </c>
      <c r="Y55" s="13" t="s">
        <v>33</v>
      </c>
    </row>
    <row r="56" spans="1:25">
      <c r="A56" s="5">
        <v>2001</v>
      </c>
      <c r="B56" s="27">
        <v>135062.39999999999</v>
      </c>
      <c r="C56" s="15">
        <f t="shared" si="10"/>
        <v>67669.8</v>
      </c>
      <c r="D56" s="25">
        <v>4753.7</v>
      </c>
      <c r="E56" s="25">
        <v>30551.9</v>
      </c>
      <c r="F56" s="25">
        <v>9563</v>
      </c>
      <c r="G56" s="25">
        <v>3824.5</v>
      </c>
      <c r="H56" s="25">
        <v>18976.7</v>
      </c>
      <c r="I56" s="25" t="s">
        <v>33</v>
      </c>
      <c r="J56" s="17" t="s">
        <v>33</v>
      </c>
      <c r="K56" s="25">
        <f t="shared" si="11"/>
        <v>67238.10000000002</v>
      </c>
      <c r="L56" s="25">
        <v>3754.6</v>
      </c>
      <c r="M56" s="25">
        <v>5395.6</v>
      </c>
      <c r="N56" s="25">
        <v>13023.1</v>
      </c>
      <c r="O56" s="25">
        <v>12109</v>
      </c>
      <c r="P56" s="25">
        <v>25209.9</v>
      </c>
      <c r="Q56" s="25">
        <v>3250.8</v>
      </c>
      <c r="R56" s="25">
        <v>686.4</v>
      </c>
      <c r="S56" s="25">
        <v>1048.4000000000001</v>
      </c>
      <c r="T56" s="25">
        <v>1229.2</v>
      </c>
      <c r="U56" s="17">
        <v>1531.1</v>
      </c>
      <c r="V56" s="25">
        <f t="shared" si="12"/>
        <v>130308.7</v>
      </c>
      <c r="W56" s="25">
        <v>62144.6</v>
      </c>
      <c r="X56" s="25" t="s">
        <v>33</v>
      </c>
      <c r="Y56" s="13" t="s">
        <v>33</v>
      </c>
    </row>
    <row r="57" spans="1:25">
      <c r="A57" s="5">
        <v>2002</v>
      </c>
      <c r="B57" s="27">
        <v>130360.6</v>
      </c>
      <c r="C57" s="15">
        <f t="shared" si="10"/>
        <v>64039</v>
      </c>
      <c r="D57" s="25">
        <v>5182.2</v>
      </c>
      <c r="E57" s="25">
        <v>26942.2</v>
      </c>
      <c r="F57" s="25">
        <v>10465.799999999999</v>
      </c>
      <c r="G57" s="25">
        <v>3505.6</v>
      </c>
      <c r="H57" s="25">
        <v>17943.2</v>
      </c>
      <c r="I57" s="25" t="s">
        <v>33</v>
      </c>
      <c r="J57" s="17" t="s">
        <v>33</v>
      </c>
      <c r="K57" s="25">
        <f t="shared" si="11"/>
        <v>66140.600000000006</v>
      </c>
      <c r="L57" s="25">
        <v>3937</v>
      </c>
      <c r="M57" s="25">
        <v>5635.1</v>
      </c>
      <c r="N57" s="25">
        <v>12928</v>
      </c>
      <c r="O57" s="25">
        <v>11490.2</v>
      </c>
      <c r="P57" s="25">
        <v>23249.5</v>
      </c>
      <c r="Q57" s="25">
        <v>3622.3</v>
      </c>
      <c r="R57" s="25">
        <v>849.8</v>
      </c>
      <c r="S57" s="25">
        <v>1287</v>
      </c>
      <c r="T57" s="25">
        <v>1797</v>
      </c>
      <c r="U57" s="17">
        <v>1344.7</v>
      </c>
      <c r="V57" s="25">
        <f t="shared" si="12"/>
        <v>125178.40000000001</v>
      </c>
      <c r="W57" s="25">
        <v>58065.7</v>
      </c>
      <c r="X57" s="25" t="s">
        <v>33</v>
      </c>
      <c r="Y57" s="13" t="s">
        <v>33</v>
      </c>
    </row>
    <row r="58" spans="1:25">
      <c r="A58" s="5">
        <v>2003</v>
      </c>
      <c r="B58" s="27">
        <v>139733.79999999999</v>
      </c>
      <c r="C58" s="15">
        <f t="shared" si="10"/>
        <v>72961.600000000006</v>
      </c>
      <c r="D58" s="25">
        <v>4879.7</v>
      </c>
      <c r="E58" s="25">
        <v>30897.4</v>
      </c>
      <c r="F58" s="25">
        <v>12547.2</v>
      </c>
      <c r="G58" s="25">
        <v>3937.9</v>
      </c>
      <c r="H58" s="25">
        <v>20699.400000000001</v>
      </c>
      <c r="I58" s="25" t="s">
        <v>33</v>
      </c>
      <c r="J58" s="17" t="s">
        <v>33</v>
      </c>
      <c r="K58" s="25">
        <f t="shared" si="11"/>
        <v>66564.099999999991</v>
      </c>
      <c r="L58" s="25">
        <v>4304.7</v>
      </c>
      <c r="M58" s="25">
        <v>6869.3</v>
      </c>
      <c r="N58" s="25">
        <v>10526.9</v>
      </c>
      <c r="O58" s="25">
        <v>9429.1</v>
      </c>
      <c r="P58" s="25">
        <v>25324.9</v>
      </c>
      <c r="Q58" s="25">
        <v>3655.2</v>
      </c>
      <c r="R58" s="25">
        <v>1211.0999999999999</v>
      </c>
      <c r="S58" s="25">
        <v>1540.3</v>
      </c>
      <c r="T58" s="25">
        <v>2179.1999999999998</v>
      </c>
      <c r="U58" s="17">
        <v>1523.4</v>
      </c>
      <c r="V58" s="25">
        <f t="shared" si="12"/>
        <v>134854.09999999998</v>
      </c>
      <c r="W58" s="25">
        <v>66661.100000000006</v>
      </c>
      <c r="X58" s="25" t="s">
        <v>33</v>
      </c>
      <c r="Y58" s="13" t="s">
        <v>33</v>
      </c>
    </row>
    <row r="59" spans="1:25">
      <c r="A59" s="5">
        <v>2004</v>
      </c>
      <c r="B59" s="27">
        <v>153349.6</v>
      </c>
      <c r="C59" s="15">
        <f t="shared" si="10"/>
        <v>78397</v>
      </c>
      <c r="D59" s="25">
        <v>4850</v>
      </c>
      <c r="E59" s="25">
        <v>35991.599999999999</v>
      </c>
      <c r="F59" s="25">
        <v>12841.7</v>
      </c>
      <c r="G59" s="25">
        <v>4434.6000000000004</v>
      </c>
      <c r="H59" s="25">
        <v>20279.099999999999</v>
      </c>
      <c r="I59" s="25" t="s">
        <v>33</v>
      </c>
      <c r="J59" s="17" t="s">
        <v>33</v>
      </c>
      <c r="K59" s="25">
        <f t="shared" si="11"/>
        <v>74595.399999999994</v>
      </c>
      <c r="L59" s="25">
        <v>4555.5</v>
      </c>
      <c r="M59" s="25">
        <v>8339.2999999999993</v>
      </c>
      <c r="N59" s="25">
        <v>10402.4</v>
      </c>
      <c r="O59" s="25">
        <v>11679.6</v>
      </c>
      <c r="P59" s="25">
        <v>28579.5</v>
      </c>
      <c r="Q59" s="25">
        <v>3960.8</v>
      </c>
      <c r="R59" s="25">
        <v>1255.4000000000001</v>
      </c>
      <c r="S59" s="25">
        <v>1739.6</v>
      </c>
      <c r="T59" s="25">
        <v>2384.1</v>
      </c>
      <c r="U59" s="17">
        <v>1699.2</v>
      </c>
      <c r="V59" s="25">
        <f t="shared" si="12"/>
        <v>148499.6</v>
      </c>
      <c r="W59" s="25">
        <v>72207.199999999997</v>
      </c>
      <c r="X59" s="25" t="s">
        <v>33</v>
      </c>
      <c r="Y59" s="13" t="s">
        <v>33</v>
      </c>
    </row>
    <row r="60" spans="1:25">
      <c r="A60" s="5">
        <v>2005</v>
      </c>
      <c r="B60" s="27">
        <v>172809</v>
      </c>
      <c r="C60" s="15">
        <f t="shared" si="10"/>
        <v>89656.800000000017</v>
      </c>
      <c r="D60" s="25">
        <v>4657.5</v>
      </c>
      <c r="E60" s="25">
        <v>44946.3</v>
      </c>
      <c r="F60" s="25">
        <v>13382.4</v>
      </c>
      <c r="G60" s="25">
        <v>4769.5</v>
      </c>
      <c r="H60" s="25">
        <v>21901.1</v>
      </c>
      <c r="I60" s="25" t="s">
        <v>33</v>
      </c>
      <c r="J60" s="17" t="s">
        <v>33</v>
      </c>
      <c r="K60" s="25">
        <f t="shared" si="11"/>
        <v>82162.699999999983</v>
      </c>
      <c r="L60" s="25">
        <v>5252.9</v>
      </c>
      <c r="M60" s="25">
        <v>7639.6</v>
      </c>
      <c r="N60" s="25">
        <v>13275.7</v>
      </c>
      <c r="O60" s="25">
        <v>12073.1</v>
      </c>
      <c r="P60" s="25">
        <v>32962.199999999997</v>
      </c>
      <c r="Q60" s="25">
        <v>3772.9</v>
      </c>
      <c r="R60" s="25">
        <v>1359.4</v>
      </c>
      <c r="S60" s="25">
        <v>1488.7</v>
      </c>
      <c r="T60" s="25">
        <v>2616.5</v>
      </c>
      <c r="U60" s="17">
        <v>1721.7</v>
      </c>
      <c r="V60" s="25">
        <f t="shared" si="12"/>
        <v>168151.5</v>
      </c>
      <c r="W60" s="25">
        <v>83609.8</v>
      </c>
      <c r="X60" s="25" t="s">
        <v>33</v>
      </c>
      <c r="Y60" s="13" t="s">
        <v>33</v>
      </c>
    </row>
    <row r="61" spans="1:25">
      <c r="A61" s="5">
        <v>2006</v>
      </c>
      <c r="B61" s="27">
        <v>190058.6</v>
      </c>
      <c r="C61" s="15">
        <f t="shared" si="10"/>
        <v>96286.099999999991</v>
      </c>
      <c r="D61" s="25">
        <v>4268.5</v>
      </c>
      <c r="E61" s="25">
        <v>49235.1</v>
      </c>
      <c r="F61" s="25">
        <v>15318.8</v>
      </c>
      <c r="G61" s="25">
        <v>5346.9</v>
      </c>
      <c r="H61" s="25">
        <v>22116.799999999999</v>
      </c>
      <c r="I61" s="25" t="s">
        <v>33</v>
      </c>
      <c r="J61" s="17" t="s">
        <v>33</v>
      </c>
      <c r="K61" s="25">
        <f t="shared" si="11"/>
        <v>92748.4</v>
      </c>
      <c r="L61" s="25">
        <v>5595</v>
      </c>
      <c r="M61" s="25">
        <v>7950.5</v>
      </c>
      <c r="N61" s="25">
        <v>15092.4</v>
      </c>
      <c r="O61" s="25">
        <v>12018.2</v>
      </c>
      <c r="P61" s="25">
        <v>39696.699999999997</v>
      </c>
      <c r="Q61" s="25">
        <v>4478.8</v>
      </c>
      <c r="R61" s="25">
        <v>2200.5</v>
      </c>
      <c r="S61" s="25">
        <v>1571.5</v>
      </c>
      <c r="T61" s="25">
        <v>2467.9</v>
      </c>
      <c r="U61" s="17">
        <v>1676.9</v>
      </c>
      <c r="V61" s="25">
        <f t="shared" si="12"/>
        <v>185790.1</v>
      </c>
      <c r="W61" s="25">
        <v>90807.4</v>
      </c>
      <c r="X61" s="25" t="s">
        <v>33</v>
      </c>
      <c r="Y61" s="13" t="s">
        <v>33</v>
      </c>
    </row>
    <row r="62" spans="1:25">
      <c r="A62" s="5">
        <v>2007</v>
      </c>
      <c r="B62" s="27">
        <v>194978</v>
      </c>
      <c r="C62" s="15">
        <f t="shared" si="10"/>
        <v>100150.9</v>
      </c>
      <c r="D62" s="25">
        <v>5375.3</v>
      </c>
      <c r="E62" s="25">
        <v>47873.1</v>
      </c>
      <c r="F62" s="25">
        <v>17078.099999999999</v>
      </c>
      <c r="G62" s="25">
        <v>6142.8</v>
      </c>
      <c r="H62" s="25">
        <v>23681.599999999999</v>
      </c>
      <c r="I62" s="25" t="s">
        <v>33</v>
      </c>
      <c r="J62" s="17" t="s">
        <v>33</v>
      </c>
      <c r="K62" s="25">
        <f t="shared" si="11"/>
        <v>94038.099999999991</v>
      </c>
      <c r="L62" s="25">
        <v>5816</v>
      </c>
      <c r="M62" s="25">
        <v>9306.5</v>
      </c>
      <c r="N62" s="25">
        <v>17317.900000000001</v>
      </c>
      <c r="O62" s="25">
        <v>10852.5</v>
      </c>
      <c r="P62" s="25">
        <v>37547.599999999999</v>
      </c>
      <c r="Q62" s="25">
        <v>4924.2</v>
      </c>
      <c r="R62" s="25">
        <v>2015.4</v>
      </c>
      <c r="S62" s="25">
        <v>1932.9</v>
      </c>
      <c r="T62" s="25">
        <v>2605</v>
      </c>
      <c r="U62" s="17">
        <v>1720.1</v>
      </c>
      <c r="V62" s="25">
        <f t="shared" si="12"/>
        <v>189602.7</v>
      </c>
      <c r="W62" s="25">
        <v>93106.8</v>
      </c>
      <c r="X62" s="25" t="s">
        <v>33</v>
      </c>
      <c r="Y62" s="13" t="s">
        <v>33</v>
      </c>
    </row>
    <row r="63" spans="1:25">
      <c r="A63" s="5">
        <v>2008</v>
      </c>
      <c r="B63" s="27">
        <v>201859.5</v>
      </c>
      <c r="C63" s="15">
        <f t="shared" si="10"/>
        <v>101874.49999999999</v>
      </c>
      <c r="D63" s="25">
        <v>5287.6</v>
      </c>
      <c r="E63" s="25">
        <v>50153.599999999999</v>
      </c>
      <c r="F63" s="25">
        <v>17776.099999999999</v>
      </c>
      <c r="G63" s="25">
        <v>6383.2</v>
      </c>
      <c r="H63" s="25">
        <v>22274</v>
      </c>
      <c r="I63" s="25" t="s">
        <v>33</v>
      </c>
      <c r="J63" s="17" t="s">
        <v>33</v>
      </c>
      <c r="K63" s="25">
        <f t="shared" si="11"/>
        <v>98545.600000000006</v>
      </c>
      <c r="L63" s="25">
        <v>6407.5</v>
      </c>
      <c r="M63" s="25">
        <v>9346.9</v>
      </c>
      <c r="N63" s="25">
        <v>20806.3</v>
      </c>
      <c r="O63" s="25">
        <v>11912.7</v>
      </c>
      <c r="P63" s="25">
        <v>35321.599999999999</v>
      </c>
      <c r="Q63" s="25">
        <v>5400</v>
      </c>
      <c r="R63" s="25">
        <v>2458.3000000000002</v>
      </c>
      <c r="S63" s="25">
        <v>2241.1999999999998</v>
      </c>
      <c r="T63" s="25">
        <v>2796.6</v>
      </c>
      <c r="U63" s="17">
        <v>1854.5</v>
      </c>
      <c r="V63" s="25">
        <f t="shared" si="12"/>
        <v>196571.9</v>
      </c>
      <c r="W63" s="25">
        <v>95424.3</v>
      </c>
      <c r="X63" s="25" t="s">
        <v>33</v>
      </c>
      <c r="Y63" s="13" t="s">
        <v>33</v>
      </c>
    </row>
    <row r="64" spans="1:25">
      <c r="A64" s="5">
        <v>2009</v>
      </c>
      <c r="B64" s="27">
        <v>161242.4</v>
      </c>
      <c r="C64" s="15">
        <f t="shared" si="10"/>
        <v>77452.200000000012</v>
      </c>
      <c r="D64" s="25">
        <v>5365.3</v>
      </c>
      <c r="E64" s="25">
        <v>31063.5</v>
      </c>
      <c r="F64" s="25">
        <v>20099.400000000001</v>
      </c>
      <c r="G64" s="25">
        <v>5652.5</v>
      </c>
      <c r="H64" s="25">
        <v>15271.5</v>
      </c>
      <c r="I64" s="25" t="s">
        <v>33</v>
      </c>
      <c r="J64" s="17" t="s">
        <v>33</v>
      </c>
      <c r="K64" s="25">
        <f t="shared" si="11"/>
        <v>84603.400000000009</v>
      </c>
      <c r="L64" s="25">
        <v>5822</v>
      </c>
      <c r="M64" s="25">
        <v>7481.7</v>
      </c>
      <c r="N64" s="25">
        <v>17319.3</v>
      </c>
      <c r="O64" s="25">
        <v>11992.6</v>
      </c>
      <c r="P64" s="25">
        <v>27997</v>
      </c>
      <c r="Q64" s="25">
        <v>4688.2</v>
      </c>
      <c r="R64" s="25">
        <v>2126.9</v>
      </c>
      <c r="S64" s="25">
        <v>1612.3</v>
      </c>
      <c r="T64" s="25">
        <v>3484.6</v>
      </c>
      <c r="U64" s="17">
        <v>2078.8000000000002</v>
      </c>
      <c r="V64" s="25">
        <f t="shared" si="12"/>
        <v>155877.1</v>
      </c>
      <c r="W64" s="25">
        <v>69197</v>
      </c>
      <c r="X64" s="25" t="s">
        <v>33</v>
      </c>
      <c r="Y64" s="13" t="s">
        <v>33</v>
      </c>
    </row>
    <row r="65" spans="1:25">
      <c r="A65" s="5">
        <v>2010</v>
      </c>
      <c r="B65" s="27">
        <v>172490.1</v>
      </c>
      <c r="C65" s="15">
        <f t="shared" si="10"/>
        <v>84887.7</v>
      </c>
      <c r="D65" s="25">
        <v>5388.7</v>
      </c>
      <c r="E65" s="25">
        <v>35061</v>
      </c>
      <c r="F65" s="25">
        <v>21342.3</v>
      </c>
      <c r="G65" s="25">
        <v>6463.4</v>
      </c>
      <c r="H65" s="25">
        <v>16632.3</v>
      </c>
      <c r="I65" s="25" t="s">
        <v>33</v>
      </c>
      <c r="J65" s="17" t="s">
        <v>33</v>
      </c>
      <c r="K65" s="25">
        <f t="shared" si="11"/>
        <v>88384</v>
      </c>
      <c r="L65" s="25">
        <v>5650.7</v>
      </c>
      <c r="M65" s="25">
        <v>7236.8</v>
      </c>
      <c r="N65" s="25">
        <v>18205.599999999999</v>
      </c>
      <c r="O65" s="25">
        <v>13332.4</v>
      </c>
      <c r="P65" s="25">
        <v>29774.7</v>
      </c>
      <c r="Q65" s="25">
        <v>5351.4</v>
      </c>
      <c r="R65" s="25">
        <v>2279.3000000000002</v>
      </c>
      <c r="S65" s="25">
        <v>1755.2</v>
      </c>
      <c r="T65" s="25">
        <v>2790.1</v>
      </c>
      <c r="U65" s="17">
        <v>2007.8</v>
      </c>
      <c r="V65" s="25">
        <f t="shared" si="12"/>
        <v>167101.4</v>
      </c>
      <c r="W65" s="25">
        <v>76909.600000000006</v>
      </c>
      <c r="X65" s="25" t="s">
        <v>33</v>
      </c>
      <c r="Y65" s="13" t="s">
        <v>33</v>
      </c>
    </row>
    <row r="67" spans="1:25">
      <c r="A67" s="4"/>
      <c r="B67" s="10" t="s">
        <v>21</v>
      </c>
      <c r="C67" s="8"/>
      <c r="D67" s="8"/>
      <c r="E67" s="8"/>
      <c r="F67" s="8"/>
      <c r="G67" s="8"/>
      <c r="H67" s="8"/>
      <c r="I67" s="8"/>
      <c r="J67" s="8"/>
      <c r="K67" s="10" t="s">
        <v>21</v>
      </c>
      <c r="L67" s="10"/>
      <c r="M67" s="8"/>
      <c r="N67" s="8"/>
      <c r="O67" s="8"/>
      <c r="P67" s="8"/>
      <c r="Q67" s="8"/>
      <c r="R67" s="8"/>
      <c r="S67" s="8"/>
      <c r="T67" s="8"/>
      <c r="U67" s="8"/>
      <c r="V67" s="10" t="s">
        <v>21</v>
      </c>
      <c r="W67" s="8"/>
      <c r="X67" s="8"/>
      <c r="Y67" s="2"/>
    </row>
    <row r="68" spans="1:25">
      <c r="A68" s="29" t="s">
        <v>22</v>
      </c>
      <c r="B68" s="18">
        <f>IF(ISERROR((POWER(VLOOKUP(VALUE(RIGHT($A68,4)),$A$50:$Y$66,COLUMN(B$66),)/VLOOKUP(VALUE(LEFT($A68,4)),$A$50:$Y$66,COLUMN(B$66),),1/(VALUE(RIGHT($A68,4))-VALUE(LEFT($A68,4))))-1)*100),"n.a.",(POWER(VLOOKUP(VALUE(RIGHT($A68,4)),$A$50:$Y$66,COLUMN(B$66),)/VLOOKUP(VALUE(LEFT($A68,4)),$A$50:$Y$66,COLUMN(B$66),),1/(VALUE(RIGHT($A68,4))-VALUE(LEFT($A68,4))))-1)*100)</f>
        <v>3.0977930657407837</v>
      </c>
      <c r="C68" s="9">
        <f t="shared" ref="C68:R70" si="13">IF(ISERROR((POWER(VLOOKUP(VALUE(RIGHT($A68,4)),$A$50:$Y$66,COLUMN(C$66),)/VLOOKUP(VALUE(LEFT($A68,4)),$A$50:$Y$66,COLUMN(C$66),),1/(VALUE(RIGHT($A68,4))-VALUE(LEFT($A68,4))))-1)*100),"n.a.",(POWER(VLOOKUP(VALUE(RIGHT($A68,4)),$A$50:$Y$66,COLUMN(C$66),)/VLOOKUP(VALUE(LEFT($A68,4)),$A$50:$Y$66,COLUMN(C$66),),1/(VALUE(RIGHT($A68,4))-VALUE(LEFT($A68,4))))-1)*100)</f>
        <v>2.2653875916153865</v>
      </c>
      <c r="D68" s="9">
        <f t="shared" si="13"/>
        <v>-0.28158150176420538</v>
      </c>
      <c r="E68" s="9">
        <f t="shared" si="13"/>
        <v>2.7718515327229687</v>
      </c>
      <c r="F68" s="9">
        <f t="shared" si="13"/>
        <v>8.6727519237517434</v>
      </c>
      <c r="G68" s="9">
        <f t="shared" si="13"/>
        <v>5.9154298641602931</v>
      </c>
      <c r="H68" s="9">
        <f t="shared" si="13"/>
        <v>-2.455270126895992</v>
      </c>
      <c r="I68" s="9" t="str">
        <f t="shared" si="13"/>
        <v>n.a.</v>
      </c>
      <c r="J68" s="20" t="str">
        <f t="shared" si="13"/>
        <v>n.a.</v>
      </c>
      <c r="K68" s="9">
        <f t="shared" si="13"/>
        <v>4.0256714884572498</v>
      </c>
      <c r="L68" s="9">
        <f t="shared" si="13"/>
        <v>3.2263440162077606</v>
      </c>
      <c r="M68" s="9">
        <f t="shared" si="13"/>
        <v>3.5197096434671282</v>
      </c>
      <c r="N68" s="9">
        <f t="shared" si="13"/>
        <v>4.6655209955760446</v>
      </c>
      <c r="O68" s="9">
        <f t="shared" si="13"/>
        <v>3.3472049329828168</v>
      </c>
      <c r="P68" s="9">
        <f t="shared" si="13"/>
        <v>3.315258541938193</v>
      </c>
      <c r="Q68" s="9">
        <f t="shared" si="13"/>
        <v>8.4821081197968837</v>
      </c>
      <c r="R68" s="9">
        <f t="shared" si="13"/>
        <v>7.8877564895842855</v>
      </c>
      <c r="S68" s="9">
        <f t="shared" ref="S68:Y70" si="14">IF(ISERROR((POWER(VLOOKUP(VALUE(RIGHT($A68,4)),$A$50:$Y$66,COLUMN(S$66),)/VLOOKUP(VALUE(LEFT($A68,4)),$A$50:$Y$66,COLUMN(S$66),),1/(VALUE(RIGHT($A68,4))-VALUE(LEFT($A68,4))))-1)*100),"n.a.",(POWER(VLOOKUP(VALUE(RIGHT($A68,4)),$A$50:$Y$66,COLUMN(S$66),)/VLOOKUP(VALUE(LEFT($A68,4)),$A$50:$Y$66,COLUMN(S$66),),1/(VALUE(RIGHT($A68,4))-VALUE(LEFT($A68,4))))-1)*100)</f>
        <v>5.6128107860052179</v>
      </c>
      <c r="T68" s="9">
        <f t="shared" si="14"/>
        <v>5.5388038232643044</v>
      </c>
      <c r="U68" s="20">
        <f t="shared" si="14"/>
        <v>3.0267876564880059</v>
      </c>
      <c r="V68" s="9">
        <f t="shared" si="14"/>
        <v>3.2378000004061214</v>
      </c>
      <c r="W68" s="9">
        <f t="shared" si="14"/>
        <v>2.3100750332333497</v>
      </c>
      <c r="X68" s="9" t="str">
        <f t="shared" si="14"/>
        <v>n.a.</v>
      </c>
      <c r="Y68" s="13" t="str">
        <f t="shared" si="14"/>
        <v>n.a.</v>
      </c>
    </row>
    <row r="69" spans="1:25">
      <c r="A69" s="29" t="s">
        <v>23</v>
      </c>
      <c r="B69" s="19">
        <f t="shared" ref="B69:B70" si="15">IF(ISERROR((POWER(VLOOKUP(VALUE(RIGHT($A69,4)),$A$50:$Y$66,COLUMN(B$66),)/VLOOKUP(VALUE(LEFT($A69,4)),$A$50:$Y$66,COLUMN(B$66),),1/(VALUE(RIGHT($A69,4))-VALUE(LEFT($A69,4))))-1)*100),"n.a.",(POWER(VLOOKUP(VALUE(RIGHT($A69,4)),$A$50:$Y$66,COLUMN(B$66),)/VLOOKUP(VALUE(LEFT($A69,4)),$A$50:$Y$66,COLUMN(B$66),),1/(VALUE(RIGHT($A69,4))-VALUE(LEFT($A69,4))))-1)*100)</f>
        <v>5.4240537721665927</v>
      </c>
      <c r="C69" s="9">
        <f t="shared" si="13"/>
        <v>2.3877836345528536</v>
      </c>
      <c r="D69" s="9">
        <f t="shared" si="13"/>
        <v>-2.5844507254224491</v>
      </c>
      <c r="E69" s="9">
        <f t="shared" si="13"/>
        <v>2.8678891580055099</v>
      </c>
      <c r="F69" s="9">
        <f t="shared" si="13"/>
        <v>5.3059589796607298</v>
      </c>
      <c r="G69" s="9">
        <f t="shared" si="13"/>
        <v>7.8643817484654432</v>
      </c>
      <c r="H69" s="9">
        <f t="shared" si="13"/>
        <v>1.2968578508671502</v>
      </c>
      <c r="I69" s="9" t="str">
        <f t="shared" si="13"/>
        <v>n.a.</v>
      </c>
      <c r="J69" s="21" t="str">
        <f t="shared" si="13"/>
        <v>n.a.</v>
      </c>
      <c r="K69" s="9">
        <f t="shared" si="13"/>
        <v>8.5352158427066449</v>
      </c>
      <c r="L69" s="9">
        <f t="shared" si="13"/>
        <v>-1.436003511082462</v>
      </c>
      <c r="M69" s="9">
        <f t="shared" si="13"/>
        <v>4.005025672325635</v>
      </c>
      <c r="N69" s="9">
        <f t="shared" si="13"/>
        <v>8.8696985266679462</v>
      </c>
      <c r="O69" s="9">
        <f t="shared" si="13"/>
        <v>8.7348394743987701</v>
      </c>
      <c r="P69" s="9">
        <f t="shared" si="13"/>
        <v>11.139172142339238</v>
      </c>
      <c r="Q69" s="9">
        <f t="shared" si="13"/>
        <v>25.780292235511105</v>
      </c>
      <c r="R69" s="9">
        <f t="shared" si="13"/>
        <v>-6.458797471213618</v>
      </c>
      <c r="S69" s="9">
        <f t="shared" si="14"/>
        <v>7.0535431326888887</v>
      </c>
      <c r="T69" s="9">
        <f t="shared" si="14"/>
        <v>-3.7739805015314043</v>
      </c>
      <c r="U69" s="21">
        <f t="shared" si="14"/>
        <v>-1.9431856563881578</v>
      </c>
      <c r="V69" s="9">
        <f t="shared" si="14"/>
        <v>5.7981046778820877</v>
      </c>
      <c r="W69" s="9">
        <f t="shared" si="14"/>
        <v>2.9275726446671424</v>
      </c>
      <c r="X69" s="9" t="str">
        <f t="shared" si="14"/>
        <v>n.a.</v>
      </c>
      <c r="Y69" s="13" t="str">
        <f t="shared" si="14"/>
        <v>n.a.</v>
      </c>
    </row>
    <row r="70" spans="1:25">
      <c r="A70" s="29" t="s">
        <v>24</v>
      </c>
      <c r="B70" s="19">
        <f t="shared" si="15"/>
        <v>2.4099763620597958</v>
      </c>
      <c r="C70" s="9">
        <f t="shared" si="13"/>
        <v>2.2286973179743264</v>
      </c>
      <c r="D70" s="9">
        <f t="shared" si="13"/>
        <v>0.41983689955324976</v>
      </c>
      <c r="E70" s="9">
        <f t="shared" si="13"/>
        <v>2.7430577328200201</v>
      </c>
      <c r="F70" s="9">
        <f t="shared" si="13"/>
        <v>9.7036254106844346</v>
      </c>
      <c r="G70" s="9">
        <f t="shared" si="13"/>
        <v>5.3376403434477693</v>
      </c>
      <c r="H70" s="9">
        <f t="shared" si="13"/>
        <v>-3.5535689849071739</v>
      </c>
      <c r="I70" s="9" t="str">
        <f t="shared" si="13"/>
        <v>n.a.</v>
      </c>
      <c r="J70" s="21" t="str">
        <f t="shared" si="13"/>
        <v>n.a.</v>
      </c>
      <c r="K70" s="9">
        <f t="shared" si="13"/>
        <v>2.7097054922369246</v>
      </c>
      <c r="L70" s="9">
        <f t="shared" si="13"/>
        <v>4.6675885708902909</v>
      </c>
      <c r="M70" s="9">
        <f t="shared" si="13"/>
        <v>3.3745569170789746</v>
      </c>
      <c r="N70" s="9">
        <f t="shared" si="13"/>
        <v>3.4362162303901211</v>
      </c>
      <c r="O70" s="9">
        <f t="shared" si="13"/>
        <v>1.7835843800295237</v>
      </c>
      <c r="P70" s="9">
        <f t="shared" si="13"/>
        <v>1.0773063342718325</v>
      </c>
      <c r="Q70" s="9">
        <f t="shared" si="13"/>
        <v>3.7723785469461646</v>
      </c>
      <c r="R70" s="9">
        <f t="shared" si="13"/>
        <v>12.606361550309764</v>
      </c>
      <c r="S70" s="9">
        <f t="shared" si="14"/>
        <v>5.1843839668025415</v>
      </c>
      <c r="T70" s="9">
        <f t="shared" si="14"/>
        <v>8.5045778262919249</v>
      </c>
      <c r="U70" s="21">
        <f t="shared" si="14"/>
        <v>4.5663316545879074</v>
      </c>
      <c r="V70" s="9">
        <f t="shared" si="14"/>
        <v>2.4818595642558838</v>
      </c>
      <c r="W70" s="9">
        <f t="shared" si="14"/>
        <v>2.1255491564884155</v>
      </c>
      <c r="X70" s="9" t="str">
        <f t="shared" si="14"/>
        <v>n.a.</v>
      </c>
      <c r="Y70" s="13" t="str">
        <f t="shared" si="14"/>
        <v>n.a.</v>
      </c>
    </row>
    <row r="72" spans="1:25">
      <c r="B72" s="1" t="s">
        <v>20</v>
      </c>
      <c r="C72" s="1" t="s">
        <v>59</v>
      </c>
      <c r="K72" s="1" t="s">
        <v>30</v>
      </c>
      <c r="L72" s="1" t="s">
        <v>39</v>
      </c>
      <c r="V72" s="1" t="s">
        <v>30</v>
      </c>
      <c r="W72" s="1" t="s">
        <v>62</v>
      </c>
    </row>
    <row r="73" spans="1:25">
      <c r="K73" s="1" t="s">
        <v>20</v>
      </c>
      <c r="L73" s="1" t="s">
        <v>59</v>
      </c>
      <c r="V73" s="1" t="s">
        <v>20</v>
      </c>
      <c r="W73" s="1" t="s">
        <v>59</v>
      </c>
    </row>
  </sheetData>
  <mergeCells count="9">
    <mergeCell ref="B51:J51"/>
    <mergeCell ref="K51:U51"/>
    <mergeCell ref="V51:Y51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6" max="16383" man="1"/>
  </rowBreaks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Y74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Contents'!B22</f>
        <v>Table 13: Nomimal Depreciation, Canada, Business Sector Industries, 1997-2010</v>
      </c>
      <c r="K1" s="7" t="str">
        <f>B1 &amp; " (continued)"</f>
        <v>Table 13: Nomimal Depreciation, Canada, Business Sector Industries, 1997-2010 (continued)</v>
      </c>
      <c r="L1" s="7"/>
      <c r="V1" s="7" t="str">
        <f>K1</f>
        <v>Table 13: Nomimal Depreciation,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91458.2</v>
      </c>
      <c r="C5" s="15">
        <f>SUM(D5:H5)</f>
        <v>50020.3</v>
      </c>
      <c r="D5" s="25">
        <v>4468.8</v>
      </c>
      <c r="E5" s="25">
        <v>14056.9</v>
      </c>
      <c r="F5" s="25">
        <v>10461.5</v>
      </c>
      <c r="G5" s="25">
        <v>2409.4</v>
      </c>
      <c r="H5" s="25">
        <v>18623.7</v>
      </c>
      <c r="I5" s="25" t="s">
        <v>33</v>
      </c>
      <c r="J5" s="17" t="s">
        <v>33</v>
      </c>
      <c r="K5" s="25">
        <f>SUM(L5:U5)</f>
        <v>41438.099999999991</v>
      </c>
      <c r="L5" s="25">
        <v>2512.6999999999998</v>
      </c>
      <c r="M5" s="25">
        <v>3374.6</v>
      </c>
      <c r="N5" s="25">
        <v>7537</v>
      </c>
      <c r="O5" s="25">
        <v>6974</v>
      </c>
      <c r="P5" s="25">
        <v>16014.099999999999</v>
      </c>
      <c r="Q5" s="25">
        <v>1494</v>
      </c>
      <c r="R5" s="25">
        <v>658.1</v>
      </c>
      <c r="S5" s="25">
        <v>638.1</v>
      </c>
      <c r="T5" s="25">
        <v>1346.4</v>
      </c>
      <c r="U5" s="17">
        <v>889.1</v>
      </c>
      <c r="V5" s="25">
        <f>B5-D5</f>
        <v>86989.4</v>
      </c>
      <c r="W5" s="25">
        <v>44979.3</v>
      </c>
      <c r="X5" s="25" t="s">
        <v>33</v>
      </c>
      <c r="Y5" s="46" t="s">
        <v>33</v>
      </c>
    </row>
    <row r="6" spans="1:25">
      <c r="A6" s="5">
        <v>1998</v>
      </c>
      <c r="B6" s="27">
        <v>99875.5</v>
      </c>
      <c r="C6" s="15">
        <f t="shared" ref="C6:C18" si="0">SUM(D6:H6)</f>
        <v>54169.1</v>
      </c>
      <c r="D6" s="25">
        <v>4787.6000000000004</v>
      </c>
      <c r="E6" s="25">
        <v>15589.8</v>
      </c>
      <c r="F6" s="25">
        <v>10791.5</v>
      </c>
      <c r="G6" s="25">
        <v>2607.6999999999998</v>
      </c>
      <c r="H6" s="25">
        <v>20392.5</v>
      </c>
      <c r="I6" s="25" t="s">
        <v>33</v>
      </c>
      <c r="J6" s="17" t="s">
        <v>33</v>
      </c>
      <c r="K6" s="25">
        <f t="shared" ref="K6:K18" si="1">SUM(L6:U6)</f>
        <v>45706.499999999993</v>
      </c>
      <c r="L6" s="25">
        <v>2848.4</v>
      </c>
      <c r="M6" s="25">
        <v>3582.5</v>
      </c>
      <c r="N6" s="25">
        <v>8555.2000000000007</v>
      </c>
      <c r="O6" s="25">
        <v>7790.1</v>
      </c>
      <c r="P6" s="25">
        <v>17432.5</v>
      </c>
      <c r="Q6" s="25">
        <v>1753.5</v>
      </c>
      <c r="R6" s="25">
        <v>685.4</v>
      </c>
      <c r="S6" s="25">
        <v>692.1</v>
      </c>
      <c r="T6" s="25">
        <v>1387.2</v>
      </c>
      <c r="U6" s="17">
        <v>979.6</v>
      </c>
      <c r="V6" s="25">
        <f t="shared" ref="V6:V18" si="2">B6-D6</f>
        <v>95087.9</v>
      </c>
      <c r="W6" s="25">
        <v>48788.1</v>
      </c>
      <c r="X6" s="25" t="s">
        <v>33</v>
      </c>
      <c r="Y6" s="46" t="s">
        <v>33</v>
      </c>
    </row>
    <row r="7" spans="1:25">
      <c r="A7" s="5">
        <v>1999</v>
      </c>
      <c r="B7" s="27">
        <v>106085.5</v>
      </c>
      <c r="C7" s="15">
        <f t="shared" si="0"/>
        <v>56333.1</v>
      </c>
      <c r="D7" s="25">
        <v>4985.5</v>
      </c>
      <c r="E7" s="25">
        <v>16426.8</v>
      </c>
      <c r="F7" s="25">
        <v>10881.8</v>
      </c>
      <c r="G7" s="25">
        <v>2777.4</v>
      </c>
      <c r="H7" s="25">
        <v>21261.599999999999</v>
      </c>
      <c r="I7" s="25" t="s">
        <v>33</v>
      </c>
      <c r="J7" s="17" t="s">
        <v>33</v>
      </c>
      <c r="K7" s="25">
        <f t="shared" si="1"/>
        <v>49752.1</v>
      </c>
      <c r="L7" s="25">
        <v>3018.1</v>
      </c>
      <c r="M7" s="25">
        <v>3693.7</v>
      </c>
      <c r="N7" s="25">
        <v>9648.1</v>
      </c>
      <c r="O7" s="25">
        <v>8214.2999999999993</v>
      </c>
      <c r="P7" s="25">
        <v>19292.399999999998</v>
      </c>
      <c r="Q7" s="25">
        <v>2015.3</v>
      </c>
      <c r="R7" s="25">
        <v>650.4</v>
      </c>
      <c r="S7" s="25">
        <v>764.7</v>
      </c>
      <c r="T7" s="25">
        <v>1430.3</v>
      </c>
      <c r="U7" s="17">
        <v>1024.8</v>
      </c>
      <c r="V7" s="25">
        <f t="shared" si="2"/>
        <v>101100</v>
      </c>
      <c r="W7" s="25">
        <v>50752.2</v>
      </c>
      <c r="X7" s="25" t="s">
        <v>33</v>
      </c>
      <c r="Y7" s="46" t="s">
        <v>33</v>
      </c>
    </row>
    <row r="8" spans="1:25">
      <c r="A8" s="5">
        <v>2000</v>
      </c>
      <c r="B8" s="27">
        <v>113903.7</v>
      </c>
      <c r="C8" s="15">
        <f t="shared" si="0"/>
        <v>58895.5</v>
      </c>
      <c r="D8" s="25">
        <v>4996.3</v>
      </c>
      <c r="E8" s="25">
        <v>17762.900000000001</v>
      </c>
      <c r="F8" s="25">
        <v>11026</v>
      </c>
      <c r="G8" s="25">
        <v>3023</v>
      </c>
      <c r="H8" s="25">
        <v>22087.3</v>
      </c>
      <c r="I8" s="25" t="s">
        <v>33</v>
      </c>
      <c r="J8" s="17" t="s">
        <v>33</v>
      </c>
      <c r="K8" s="25">
        <f t="shared" si="1"/>
        <v>55008.1</v>
      </c>
      <c r="L8" s="25">
        <v>3205.8</v>
      </c>
      <c r="M8" s="25">
        <v>3951.3</v>
      </c>
      <c r="N8" s="25">
        <v>10491.5</v>
      </c>
      <c r="O8" s="25">
        <v>8851.7999999999993</v>
      </c>
      <c r="P8" s="25">
        <v>21979.200000000001</v>
      </c>
      <c r="Q8" s="25">
        <v>2455.1</v>
      </c>
      <c r="R8" s="25">
        <v>669.9</v>
      </c>
      <c r="S8" s="25">
        <v>843.1</v>
      </c>
      <c r="T8" s="25">
        <v>1476.1</v>
      </c>
      <c r="U8" s="17">
        <v>1084.3</v>
      </c>
      <c r="V8" s="25">
        <f t="shared" si="2"/>
        <v>108907.4</v>
      </c>
      <c r="W8" s="25">
        <v>53281.7</v>
      </c>
      <c r="X8" s="25" t="s">
        <v>33</v>
      </c>
      <c r="Y8" s="46" t="s">
        <v>33</v>
      </c>
    </row>
    <row r="9" spans="1:25">
      <c r="A9" s="5">
        <v>2001</v>
      </c>
      <c r="B9" s="27">
        <v>121101.4</v>
      </c>
      <c r="C9" s="15">
        <f t="shared" si="0"/>
        <v>61830.099999999991</v>
      </c>
      <c r="D9" s="25">
        <v>5061.5</v>
      </c>
      <c r="E9" s="25">
        <v>19542.7</v>
      </c>
      <c r="F9" s="25">
        <v>11224.5</v>
      </c>
      <c r="G9" s="25">
        <v>3268.7</v>
      </c>
      <c r="H9" s="25">
        <v>22732.7</v>
      </c>
      <c r="I9" s="25" t="s">
        <v>33</v>
      </c>
      <c r="J9" s="17" t="s">
        <v>33</v>
      </c>
      <c r="K9" s="25">
        <f t="shared" si="1"/>
        <v>59271.299999999996</v>
      </c>
      <c r="L9" s="25">
        <v>3386.7</v>
      </c>
      <c r="M9" s="25">
        <v>4260.6000000000004</v>
      </c>
      <c r="N9" s="25">
        <v>11097.4</v>
      </c>
      <c r="O9" s="25">
        <v>9827.7999999999993</v>
      </c>
      <c r="P9" s="25">
        <v>23732.5</v>
      </c>
      <c r="Q9" s="25">
        <v>2758.5</v>
      </c>
      <c r="R9" s="25">
        <v>685.7</v>
      </c>
      <c r="S9" s="25">
        <v>871.2</v>
      </c>
      <c r="T9" s="25">
        <v>1491.6</v>
      </c>
      <c r="U9" s="17">
        <v>1159.3</v>
      </c>
      <c r="V9" s="25">
        <f t="shared" si="2"/>
        <v>116039.9</v>
      </c>
      <c r="W9" s="25">
        <v>56114.2</v>
      </c>
      <c r="X9" s="25" t="s">
        <v>33</v>
      </c>
      <c r="Y9" s="46" t="s">
        <v>33</v>
      </c>
    </row>
    <row r="10" spans="1:25">
      <c r="A10" s="5">
        <v>2002</v>
      </c>
      <c r="B10" s="27">
        <v>125692.4</v>
      </c>
      <c r="C10" s="15">
        <f t="shared" si="0"/>
        <v>63441.399999999994</v>
      </c>
      <c r="D10" s="25">
        <v>5129.3</v>
      </c>
      <c r="E10" s="25">
        <v>21231.1</v>
      </c>
      <c r="F10" s="25">
        <v>11237</v>
      </c>
      <c r="G10" s="25">
        <v>3405.6</v>
      </c>
      <c r="H10" s="25">
        <v>22438.400000000001</v>
      </c>
      <c r="I10" s="25" t="s">
        <v>33</v>
      </c>
      <c r="J10" s="17" t="s">
        <v>33</v>
      </c>
      <c r="K10" s="25">
        <f t="shared" si="1"/>
        <v>62250.999999999993</v>
      </c>
      <c r="L10" s="25">
        <v>3550.1</v>
      </c>
      <c r="M10" s="25">
        <v>4642.3999999999996</v>
      </c>
      <c r="N10" s="25">
        <v>11672.4</v>
      </c>
      <c r="O10" s="25">
        <v>10447.700000000001</v>
      </c>
      <c r="P10" s="25">
        <v>24650.1</v>
      </c>
      <c r="Q10" s="25">
        <v>2838</v>
      </c>
      <c r="R10" s="25">
        <v>694.7</v>
      </c>
      <c r="S10" s="25">
        <v>932.6</v>
      </c>
      <c r="T10" s="25">
        <v>1596.3</v>
      </c>
      <c r="U10" s="17">
        <v>1226.7</v>
      </c>
      <c r="V10" s="25">
        <f t="shared" si="2"/>
        <v>120563.09999999999</v>
      </c>
      <c r="W10" s="25">
        <v>57633.3</v>
      </c>
      <c r="X10" s="25" t="s">
        <v>33</v>
      </c>
      <c r="Y10" s="46" t="s">
        <v>33</v>
      </c>
    </row>
    <row r="11" spans="1:25">
      <c r="A11" s="5">
        <v>2003</v>
      </c>
      <c r="B11" s="27">
        <v>124340.4</v>
      </c>
      <c r="C11" s="15">
        <f t="shared" si="0"/>
        <v>62316.499999999993</v>
      </c>
      <c r="D11" s="25">
        <v>5011.3999999999996</v>
      </c>
      <c r="E11" s="25">
        <v>22123.5</v>
      </c>
      <c r="F11" s="25">
        <v>11003.3</v>
      </c>
      <c r="G11" s="25">
        <v>3302.7</v>
      </c>
      <c r="H11" s="25">
        <v>20875.599999999999</v>
      </c>
      <c r="I11" s="25" t="s">
        <v>33</v>
      </c>
      <c r="J11" s="17" t="s">
        <v>33</v>
      </c>
      <c r="K11" s="25">
        <f t="shared" si="1"/>
        <v>62024.200000000004</v>
      </c>
      <c r="L11" s="25">
        <v>3539.4</v>
      </c>
      <c r="M11" s="25">
        <v>4916.6000000000004</v>
      </c>
      <c r="N11" s="25">
        <v>11531</v>
      </c>
      <c r="O11" s="25">
        <v>9841.4</v>
      </c>
      <c r="P11" s="25">
        <v>24688.9</v>
      </c>
      <c r="Q11" s="25">
        <v>2785.4</v>
      </c>
      <c r="R11" s="25">
        <v>738.9</v>
      </c>
      <c r="S11" s="25">
        <v>1008.9</v>
      </c>
      <c r="T11" s="25">
        <v>1745.2</v>
      </c>
      <c r="U11" s="17">
        <v>1228.5</v>
      </c>
      <c r="V11" s="25">
        <f t="shared" si="2"/>
        <v>119329</v>
      </c>
      <c r="W11" s="25">
        <v>56564.4</v>
      </c>
      <c r="X11" s="25" t="s">
        <v>33</v>
      </c>
      <c r="Y11" s="46" t="s">
        <v>33</v>
      </c>
    </row>
    <row r="12" spans="1:25">
      <c r="A12" s="5">
        <v>2004</v>
      </c>
      <c r="B12" s="27">
        <v>127432.6</v>
      </c>
      <c r="C12" s="15">
        <f t="shared" si="0"/>
        <v>64981.5</v>
      </c>
      <c r="D12" s="25">
        <v>4970.2</v>
      </c>
      <c r="E12" s="25">
        <v>24802.1</v>
      </c>
      <c r="F12" s="25">
        <v>11375.4</v>
      </c>
      <c r="G12" s="25">
        <v>3329.5</v>
      </c>
      <c r="H12" s="25">
        <v>20504.3</v>
      </c>
      <c r="I12" s="25" t="s">
        <v>33</v>
      </c>
      <c r="J12" s="17" t="s">
        <v>33</v>
      </c>
      <c r="K12" s="25">
        <f t="shared" si="1"/>
        <v>62451.1</v>
      </c>
      <c r="L12" s="25">
        <v>3569.5</v>
      </c>
      <c r="M12" s="25">
        <v>5332.6</v>
      </c>
      <c r="N12" s="25">
        <v>11276.5</v>
      </c>
      <c r="O12" s="25">
        <v>9465.7999999999993</v>
      </c>
      <c r="P12" s="25">
        <v>25083.600000000002</v>
      </c>
      <c r="Q12" s="25">
        <v>2733.9</v>
      </c>
      <c r="R12" s="25">
        <v>782.7</v>
      </c>
      <c r="S12" s="25">
        <v>1073.7</v>
      </c>
      <c r="T12" s="25">
        <v>1871.3</v>
      </c>
      <c r="U12" s="17">
        <v>1261.5</v>
      </c>
      <c r="V12" s="25">
        <f t="shared" si="2"/>
        <v>122462.40000000001</v>
      </c>
      <c r="W12" s="25">
        <v>59140.6</v>
      </c>
      <c r="X12" s="25" t="s">
        <v>33</v>
      </c>
      <c r="Y12" s="46" t="s">
        <v>33</v>
      </c>
    </row>
    <row r="13" spans="1:25">
      <c r="A13" s="5">
        <v>2005</v>
      </c>
      <c r="B13" s="27">
        <v>134898.6</v>
      </c>
      <c r="C13" s="15">
        <f t="shared" si="0"/>
        <v>69926.5</v>
      </c>
      <c r="D13" s="25">
        <v>5029.3</v>
      </c>
      <c r="E13" s="25">
        <v>29191.1</v>
      </c>
      <c r="F13" s="25">
        <v>11818</v>
      </c>
      <c r="G13" s="25">
        <v>3497.3</v>
      </c>
      <c r="H13" s="25">
        <v>20390.8</v>
      </c>
      <c r="I13" s="25" t="s">
        <v>33</v>
      </c>
      <c r="J13" s="17" t="s">
        <v>33</v>
      </c>
      <c r="K13" s="25">
        <f t="shared" si="1"/>
        <v>64972.100000000006</v>
      </c>
      <c r="L13" s="25">
        <v>3705.6</v>
      </c>
      <c r="M13" s="25">
        <v>5791.6</v>
      </c>
      <c r="N13" s="25">
        <v>11574.6</v>
      </c>
      <c r="O13" s="25">
        <v>9618.7000000000007</v>
      </c>
      <c r="P13" s="25">
        <v>26342.1</v>
      </c>
      <c r="Q13" s="25">
        <v>2662.5</v>
      </c>
      <c r="R13" s="25">
        <v>811.2</v>
      </c>
      <c r="S13" s="25">
        <v>1116.3</v>
      </c>
      <c r="T13" s="25">
        <v>2028.8</v>
      </c>
      <c r="U13" s="17">
        <v>1320.7</v>
      </c>
      <c r="V13" s="25">
        <f t="shared" si="2"/>
        <v>129869.3</v>
      </c>
      <c r="W13" s="25">
        <v>63900.3</v>
      </c>
      <c r="X13" s="25" t="s">
        <v>33</v>
      </c>
      <c r="Y13" s="46" t="s">
        <v>33</v>
      </c>
    </row>
    <row r="14" spans="1:25">
      <c r="A14" s="5">
        <v>2006</v>
      </c>
      <c r="B14" s="27">
        <v>146027.4</v>
      </c>
      <c r="C14" s="15">
        <f t="shared" si="0"/>
        <v>76849.900000000009</v>
      </c>
      <c r="D14" s="25">
        <v>4969.3999999999996</v>
      </c>
      <c r="E14" s="25">
        <v>35264</v>
      </c>
      <c r="F14" s="25">
        <v>12447.2</v>
      </c>
      <c r="G14" s="25">
        <v>3710.5</v>
      </c>
      <c r="H14" s="25">
        <v>20458.8</v>
      </c>
      <c r="I14" s="25" t="s">
        <v>33</v>
      </c>
      <c r="J14" s="17" t="s">
        <v>33</v>
      </c>
      <c r="K14" s="25">
        <f t="shared" si="1"/>
        <v>69177.499999999985</v>
      </c>
      <c r="L14" s="25">
        <v>3878.1</v>
      </c>
      <c r="M14" s="25">
        <v>6143.9</v>
      </c>
      <c r="N14" s="25">
        <v>12274.2</v>
      </c>
      <c r="O14" s="25">
        <v>9866.7000000000007</v>
      </c>
      <c r="P14" s="25">
        <v>28690.799999999999</v>
      </c>
      <c r="Q14" s="25">
        <v>2630.2</v>
      </c>
      <c r="R14" s="25">
        <v>923.8</v>
      </c>
      <c r="S14" s="25">
        <v>1157.9000000000001</v>
      </c>
      <c r="T14" s="25">
        <v>2207.4</v>
      </c>
      <c r="U14" s="17">
        <v>1404.5</v>
      </c>
      <c r="V14" s="25">
        <f t="shared" si="2"/>
        <v>141058</v>
      </c>
      <c r="W14" s="25">
        <v>70721.600000000006</v>
      </c>
      <c r="X14" s="25" t="s">
        <v>33</v>
      </c>
      <c r="Y14" s="46" t="s">
        <v>33</v>
      </c>
    </row>
    <row r="15" spans="1:25">
      <c r="A15" s="5">
        <v>2007</v>
      </c>
      <c r="B15" s="27">
        <v>157483.20000000001</v>
      </c>
      <c r="C15" s="15">
        <f t="shared" si="0"/>
        <v>83710.500000000015</v>
      </c>
      <c r="D15" s="25">
        <v>5030.3</v>
      </c>
      <c r="E15" s="25">
        <v>40687.800000000003</v>
      </c>
      <c r="F15" s="25">
        <v>13247.8</v>
      </c>
      <c r="G15" s="25">
        <v>4046.3</v>
      </c>
      <c r="H15" s="25">
        <v>20698.3</v>
      </c>
      <c r="I15" s="25" t="s">
        <v>33</v>
      </c>
      <c r="J15" s="17" t="s">
        <v>33</v>
      </c>
      <c r="K15" s="25">
        <f t="shared" si="1"/>
        <v>73772.600000000006</v>
      </c>
      <c r="L15" s="25">
        <v>4168.8999999999996</v>
      </c>
      <c r="M15" s="25">
        <v>6773.5</v>
      </c>
      <c r="N15" s="25">
        <v>13174.7</v>
      </c>
      <c r="O15" s="25">
        <v>9882.5</v>
      </c>
      <c r="P15" s="25">
        <v>30796.400000000001</v>
      </c>
      <c r="Q15" s="25">
        <v>2756.9</v>
      </c>
      <c r="R15" s="25">
        <v>1082.2</v>
      </c>
      <c r="S15" s="25">
        <v>1254.0999999999999</v>
      </c>
      <c r="T15" s="25">
        <v>2401.6</v>
      </c>
      <c r="U15" s="17">
        <v>1481.8</v>
      </c>
      <c r="V15" s="25">
        <f t="shared" si="2"/>
        <v>152452.90000000002</v>
      </c>
      <c r="W15" s="25">
        <v>77349.899999999994</v>
      </c>
      <c r="X15" s="25" t="s">
        <v>33</v>
      </c>
      <c r="Y15" s="46" t="s">
        <v>33</v>
      </c>
    </row>
    <row r="16" spans="1:25">
      <c r="A16" s="5">
        <v>2008</v>
      </c>
      <c r="B16" s="27">
        <v>170716.7</v>
      </c>
      <c r="C16" s="15">
        <f t="shared" si="0"/>
        <v>91760.1</v>
      </c>
      <c r="D16" s="25">
        <v>5354</v>
      </c>
      <c r="E16" s="25">
        <v>45857.2</v>
      </c>
      <c r="F16" s="25">
        <v>14297.1</v>
      </c>
      <c r="G16" s="25">
        <v>4606.3999999999996</v>
      </c>
      <c r="H16" s="25">
        <v>21645.4</v>
      </c>
      <c r="I16" s="25" t="s">
        <v>33</v>
      </c>
      <c r="J16" s="17" t="s">
        <v>33</v>
      </c>
      <c r="K16" s="25">
        <f t="shared" si="1"/>
        <v>78956.600000000035</v>
      </c>
      <c r="L16" s="25">
        <v>4616.7</v>
      </c>
      <c r="M16" s="25">
        <v>7666.2</v>
      </c>
      <c r="N16" s="25">
        <v>14653</v>
      </c>
      <c r="O16" s="25">
        <v>10064.4</v>
      </c>
      <c r="P16" s="25">
        <v>32121.4</v>
      </c>
      <c r="Q16" s="25">
        <v>2969.1</v>
      </c>
      <c r="R16" s="25">
        <v>1249.5999999999999</v>
      </c>
      <c r="S16" s="25">
        <v>1429.6</v>
      </c>
      <c r="T16" s="25">
        <v>2615.3000000000002</v>
      </c>
      <c r="U16" s="17">
        <v>1571.3</v>
      </c>
      <c r="V16" s="25">
        <f t="shared" si="2"/>
        <v>165362.70000000001</v>
      </c>
      <c r="W16" s="25">
        <v>84922.3</v>
      </c>
      <c r="X16" s="25" t="s">
        <v>33</v>
      </c>
      <c r="Y16" s="46" t="s">
        <v>33</v>
      </c>
    </row>
    <row r="17" spans="1:25">
      <c r="A17" s="5">
        <v>2009</v>
      </c>
      <c r="B17" s="27">
        <v>178600.3</v>
      </c>
      <c r="C17" s="15">
        <f t="shared" si="0"/>
        <v>96892.099999999991</v>
      </c>
      <c r="D17" s="25">
        <v>5589.7</v>
      </c>
      <c r="E17" s="25">
        <v>48719.4</v>
      </c>
      <c r="F17" s="25">
        <v>15517.6</v>
      </c>
      <c r="G17" s="25">
        <v>5142.3999999999996</v>
      </c>
      <c r="H17" s="25">
        <v>21923</v>
      </c>
      <c r="I17" s="25" t="s">
        <v>33</v>
      </c>
      <c r="J17" s="17" t="s">
        <v>33</v>
      </c>
      <c r="K17" s="25">
        <f t="shared" si="1"/>
        <v>81708.10000000002</v>
      </c>
      <c r="L17" s="25">
        <v>4966.8</v>
      </c>
      <c r="M17" s="25">
        <v>7966.9</v>
      </c>
      <c r="N17" s="25">
        <v>15699.6</v>
      </c>
      <c r="O17" s="25">
        <v>10608.6</v>
      </c>
      <c r="P17" s="25">
        <v>31903.7</v>
      </c>
      <c r="Q17" s="25">
        <v>3218.5</v>
      </c>
      <c r="R17" s="25">
        <v>1425.3</v>
      </c>
      <c r="S17" s="25">
        <v>1517.1</v>
      </c>
      <c r="T17" s="25">
        <v>2713.5</v>
      </c>
      <c r="U17" s="17">
        <v>1688.1</v>
      </c>
      <c r="V17" s="25">
        <f t="shared" si="2"/>
        <v>173010.59999999998</v>
      </c>
      <c r="W17" s="25">
        <v>89644</v>
      </c>
      <c r="X17" s="25" t="s">
        <v>33</v>
      </c>
      <c r="Y17" s="46" t="s">
        <v>33</v>
      </c>
    </row>
    <row r="18" spans="1:25">
      <c r="A18" s="5">
        <v>2010</v>
      </c>
      <c r="B18" s="27">
        <v>174247</v>
      </c>
      <c r="C18" s="15">
        <f t="shared" si="0"/>
        <v>95857.3</v>
      </c>
      <c r="D18" s="25">
        <v>5502.2</v>
      </c>
      <c r="E18" s="25">
        <v>49261</v>
      </c>
      <c r="F18" s="25">
        <v>16461.900000000001</v>
      </c>
      <c r="G18" s="25">
        <v>4962</v>
      </c>
      <c r="H18" s="25">
        <v>19670.2</v>
      </c>
      <c r="I18" s="25" t="s">
        <v>33</v>
      </c>
      <c r="J18" s="17" t="s">
        <v>33</v>
      </c>
      <c r="K18" s="25">
        <f t="shared" si="1"/>
        <v>78389.7</v>
      </c>
      <c r="L18" s="25">
        <v>4890.1000000000004</v>
      </c>
      <c r="M18" s="25">
        <v>7703.6</v>
      </c>
      <c r="N18" s="25">
        <v>15703.1</v>
      </c>
      <c r="O18" s="25">
        <v>10379.6</v>
      </c>
      <c r="P18" s="25">
        <v>29153.5</v>
      </c>
      <c r="Q18" s="25">
        <v>3140.9</v>
      </c>
      <c r="R18" s="25">
        <v>1429.1</v>
      </c>
      <c r="S18" s="25">
        <v>1518.7</v>
      </c>
      <c r="T18" s="25">
        <v>2768</v>
      </c>
      <c r="U18" s="17">
        <v>1703.1</v>
      </c>
      <c r="V18" s="25">
        <f t="shared" si="2"/>
        <v>168744.8</v>
      </c>
      <c r="W18" s="25">
        <v>88477</v>
      </c>
      <c r="X18" s="25" t="s">
        <v>33</v>
      </c>
      <c r="Y18" s="46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5.0833842025174159</v>
      </c>
      <c r="C21" s="9">
        <f t="shared" ref="C21:R23" si="3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5.1306007584599245</v>
      </c>
      <c r="D21" s="9">
        <f t="shared" si="3"/>
        <v>1.6130881501032812</v>
      </c>
      <c r="E21" s="9">
        <f t="shared" si="3"/>
        <v>10.126886008553825</v>
      </c>
      <c r="F21" s="9">
        <f t="shared" si="3"/>
        <v>3.5488015673720286</v>
      </c>
      <c r="G21" s="9">
        <f t="shared" si="3"/>
        <v>5.7144732874276905</v>
      </c>
      <c r="H21" s="9">
        <f t="shared" si="3"/>
        <v>0.42142270583576114</v>
      </c>
      <c r="I21" s="9" t="str">
        <f t="shared" si="3"/>
        <v>n.a.</v>
      </c>
      <c r="J21" s="20" t="str">
        <f t="shared" si="3"/>
        <v>n.a.</v>
      </c>
      <c r="K21" s="9">
        <f t="shared" si="3"/>
        <v>5.0260081625935982</v>
      </c>
      <c r="L21" s="9">
        <f t="shared" si="3"/>
        <v>5.2554015321771619</v>
      </c>
      <c r="M21" s="9">
        <f t="shared" si="3"/>
        <v>6.5552187013312446</v>
      </c>
      <c r="N21" s="9">
        <f t="shared" si="3"/>
        <v>5.8088679218108119</v>
      </c>
      <c r="O21" s="9">
        <f t="shared" si="3"/>
        <v>3.1061364379997736</v>
      </c>
      <c r="P21" s="9">
        <f t="shared" si="3"/>
        <v>4.7163447482053034</v>
      </c>
      <c r="Q21" s="9">
        <f t="shared" si="3"/>
        <v>5.882295246917435</v>
      </c>
      <c r="R21" s="9">
        <f t="shared" si="3"/>
        <v>6.1464418375797525</v>
      </c>
      <c r="S21" s="9">
        <f t="shared" ref="S21:Y23" si="4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6.8975968928428166</v>
      </c>
      <c r="T21" s="9">
        <f t="shared" si="4"/>
        <v>5.7003210383463676</v>
      </c>
      <c r="U21" s="20">
        <f t="shared" si="4"/>
        <v>5.1270747331249034</v>
      </c>
      <c r="V21" s="9">
        <f t="shared" si="4"/>
        <v>5.2290615174860999</v>
      </c>
      <c r="W21" s="9">
        <f t="shared" si="4"/>
        <v>5.3419519068699017</v>
      </c>
      <c r="X21" s="9" t="str">
        <f t="shared" si="4"/>
        <v>n.a.</v>
      </c>
      <c r="Y21" s="46" t="str">
        <f t="shared" si="4"/>
        <v>n.a.</v>
      </c>
    </row>
    <row r="22" spans="1:25">
      <c r="A22" s="29" t="s">
        <v>23</v>
      </c>
      <c r="B22" s="19">
        <f t="shared" ref="B22:B23" si="5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7.5899553647375217</v>
      </c>
      <c r="C22" s="9">
        <f t="shared" si="3"/>
        <v>5.5954666250740193</v>
      </c>
      <c r="D22" s="9">
        <f t="shared" si="3"/>
        <v>3.7892872876868378</v>
      </c>
      <c r="E22" s="9">
        <f t="shared" si="3"/>
        <v>8.1122166431927702</v>
      </c>
      <c r="F22" s="9">
        <f t="shared" si="3"/>
        <v>1.7672431125710375</v>
      </c>
      <c r="G22" s="9">
        <f t="shared" si="3"/>
        <v>7.8556946808667316</v>
      </c>
      <c r="H22" s="9">
        <f t="shared" si="3"/>
        <v>5.8503311261086433</v>
      </c>
      <c r="I22" s="9" t="str">
        <f t="shared" si="3"/>
        <v>n.a.</v>
      </c>
      <c r="J22" s="21" t="str">
        <f t="shared" si="3"/>
        <v>n.a.</v>
      </c>
      <c r="K22" s="9">
        <f t="shared" si="3"/>
        <v>9.9028454713807399</v>
      </c>
      <c r="L22" s="9">
        <f t="shared" si="3"/>
        <v>8.4589165163315272</v>
      </c>
      <c r="M22" s="9">
        <f t="shared" si="3"/>
        <v>5.399665866767478</v>
      </c>
      <c r="N22" s="9">
        <f t="shared" si="3"/>
        <v>11.65538924322107</v>
      </c>
      <c r="O22" s="9">
        <f t="shared" si="3"/>
        <v>8.272097423573598</v>
      </c>
      <c r="P22" s="9">
        <f t="shared" si="3"/>
        <v>11.131313704886336</v>
      </c>
      <c r="Q22" s="9">
        <f t="shared" si="3"/>
        <v>18.006572447562341</v>
      </c>
      <c r="R22" s="9">
        <f t="shared" si="3"/>
        <v>0.59414313855190581</v>
      </c>
      <c r="S22" s="9">
        <f t="shared" si="4"/>
        <v>9.7311965394036868</v>
      </c>
      <c r="T22" s="9">
        <f t="shared" si="4"/>
        <v>3.1131115644597473</v>
      </c>
      <c r="U22" s="21">
        <f t="shared" si="4"/>
        <v>6.839771169978226</v>
      </c>
      <c r="V22" s="9">
        <f t="shared" si="4"/>
        <v>7.7780573971499845</v>
      </c>
      <c r="W22" s="9">
        <f t="shared" si="4"/>
        <v>5.8088011057152888</v>
      </c>
      <c r="X22" s="9" t="str">
        <f t="shared" si="4"/>
        <v>n.a.</v>
      </c>
      <c r="Y22" s="46" t="str">
        <f t="shared" si="4"/>
        <v>n.a.</v>
      </c>
    </row>
    <row r="23" spans="1:25">
      <c r="A23" s="29" t="s">
        <v>24</v>
      </c>
      <c r="B23" s="19">
        <f t="shared" si="5"/>
        <v>4.3428627347471327</v>
      </c>
      <c r="C23" s="9">
        <f t="shared" si="3"/>
        <v>4.9915404751020187</v>
      </c>
      <c r="D23" s="9">
        <f t="shared" si="3"/>
        <v>0.9691700651425883</v>
      </c>
      <c r="E23" s="9">
        <f t="shared" si="3"/>
        <v>10.73857618448033</v>
      </c>
      <c r="F23" s="9">
        <f t="shared" si="3"/>
        <v>4.0893261690668092</v>
      </c>
      <c r="G23" s="9">
        <f t="shared" si="3"/>
        <v>5.0804348343371553</v>
      </c>
      <c r="H23" s="9">
        <f t="shared" si="3"/>
        <v>-1.1522895260882238</v>
      </c>
      <c r="I23" s="9" t="str">
        <f t="shared" si="3"/>
        <v>n.a.</v>
      </c>
      <c r="J23" s="21" t="str">
        <f t="shared" si="3"/>
        <v>n.a.</v>
      </c>
      <c r="K23" s="9">
        <f t="shared" si="3"/>
        <v>3.605601344319953</v>
      </c>
      <c r="L23" s="9">
        <f t="shared" si="3"/>
        <v>4.3129269480366883</v>
      </c>
      <c r="M23" s="9">
        <f t="shared" si="3"/>
        <v>6.9043487050632013</v>
      </c>
      <c r="N23" s="9">
        <f t="shared" si="3"/>
        <v>4.1153542504759777</v>
      </c>
      <c r="O23" s="9">
        <f t="shared" si="3"/>
        <v>1.6049584206227596</v>
      </c>
      <c r="P23" s="9">
        <f t="shared" si="3"/>
        <v>2.8650595920740374</v>
      </c>
      <c r="Q23" s="9">
        <f t="shared" si="3"/>
        <v>2.4940117511829341</v>
      </c>
      <c r="R23" s="9">
        <f t="shared" si="3"/>
        <v>7.8711389296293177</v>
      </c>
      <c r="S23" s="9">
        <f t="shared" si="4"/>
        <v>6.0618725333914547</v>
      </c>
      <c r="T23" s="9">
        <f t="shared" si="4"/>
        <v>6.4890690983337329</v>
      </c>
      <c r="U23" s="21">
        <f t="shared" si="4"/>
        <v>4.618639769136057</v>
      </c>
      <c r="V23" s="9">
        <f t="shared" si="4"/>
        <v>4.4761838246763164</v>
      </c>
      <c r="W23" s="9">
        <f t="shared" si="4"/>
        <v>5.2022992284230352</v>
      </c>
      <c r="X23" s="9" t="str">
        <f t="shared" si="4"/>
        <v>n.a.</v>
      </c>
      <c r="Y23" s="46" t="str">
        <f t="shared" si="4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6">IF(ISERROR((C5/$B5)*100),"..",(C5/$B5)*100)</f>
        <v>54.691979505391544</v>
      </c>
      <c r="D29" s="24">
        <f t="shared" si="6"/>
        <v>4.8861665766437561</v>
      </c>
      <c r="E29" s="24">
        <f t="shared" si="6"/>
        <v>15.369753614219391</v>
      </c>
      <c r="F29" s="24">
        <f t="shared" si="6"/>
        <v>11.438558817033355</v>
      </c>
      <c r="G29" s="24">
        <f t="shared" si="6"/>
        <v>2.6344275308282912</v>
      </c>
      <c r="H29" s="24">
        <f t="shared" si="6"/>
        <v>20.363072966666738</v>
      </c>
      <c r="I29" s="24" t="str">
        <f t="shared" si="6"/>
        <v>..</v>
      </c>
      <c r="J29" s="23" t="str">
        <f t="shared" si="6"/>
        <v>..</v>
      </c>
      <c r="K29" s="24">
        <f t="shared" si="6"/>
        <v>45.308239173742749</v>
      </c>
      <c r="L29" s="24">
        <f t="shared" si="6"/>
        <v>2.7473753036906476</v>
      </c>
      <c r="M29" s="24">
        <f t="shared" si="6"/>
        <v>3.6897730329265173</v>
      </c>
      <c r="N29" s="24">
        <f t="shared" si="6"/>
        <v>8.2409231758333306</v>
      </c>
      <c r="O29" s="24">
        <f t="shared" si="6"/>
        <v>7.6253414127984156</v>
      </c>
      <c r="P29" s="24">
        <f t="shared" si="6"/>
        <v>17.509747622411112</v>
      </c>
      <c r="Q29" s="24">
        <f t="shared" si="6"/>
        <v>1.6335331331690326</v>
      </c>
      <c r="R29" s="24">
        <f t="shared" si="6"/>
        <v>0.71956369139125853</v>
      </c>
      <c r="S29" s="24">
        <f t="shared" si="6"/>
        <v>0.69769577796195426</v>
      </c>
      <c r="T29" s="24">
        <f t="shared" si="6"/>
        <v>1.4721479320607667</v>
      </c>
      <c r="U29" s="23">
        <f t="shared" si="6"/>
        <v>0.97213809149972341</v>
      </c>
      <c r="V29" s="24">
        <f t="shared" si="6"/>
        <v>95.11383342335624</v>
      </c>
      <c r="W29" s="24">
        <f t="shared" si="6"/>
        <v>49.18017192553539</v>
      </c>
      <c r="X29" s="24" t="str">
        <f t="shared" si="6"/>
        <v>..</v>
      </c>
      <c r="Y29" s="46" t="str">
        <f t="shared" si="6"/>
        <v>..</v>
      </c>
    </row>
    <row r="30" spans="1:25">
      <c r="A30" s="5">
        <v>1998</v>
      </c>
      <c r="B30" s="28">
        <f t="shared" ref="B30:Y40" si="7">IF(ISERROR((B6/$B6)*100),"..",(B6/$B6)*100)</f>
        <v>100</v>
      </c>
      <c r="C30" s="22">
        <f t="shared" si="7"/>
        <v>54.236624597624036</v>
      </c>
      <c r="D30" s="24">
        <f t="shared" si="7"/>
        <v>4.7935679921502272</v>
      </c>
      <c r="E30" s="24">
        <f t="shared" si="7"/>
        <v>15.609233495702149</v>
      </c>
      <c r="F30" s="24">
        <f t="shared" si="7"/>
        <v>10.804952165445981</v>
      </c>
      <c r="G30" s="24">
        <f t="shared" si="7"/>
        <v>2.6109506335387556</v>
      </c>
      <c r="H30" s="24">
        <f t="shared" si="7"/>
        <v>20.417920310786929</v>
      </c>
      <c r="I30" s="24" t="str">
        <f t="shared" si="7"/>
        <v>..</v>
      </c>
      <c r="J30" s="23" t="str">
        <f t="shared" si="7"/>
        <v>..</v>
      </c>
      <c r="K30" s="24">
        <f t="shared" si="7"/>
        <v>45.763475527031147</v>
      </c>
      <c r="L30" s="24">
        <f t="shared" si="7"/>
        <v>2.851950678594851</v>
      </c>
      <c r="M30" s="24">
        <f t="shared" si="7"/>
        <v>3.5869657723866215</v>
      </c>
      <c r="N30" s="24">
        <f t="shared" si="7"/>
        <v>8.5658645013041248</v>
      </c>
      <c r="O30" s="24">
        <f t="shared" si="7"/>
        <v>7.7998107644016805</v>
      </c>
      <c r="P30" s="24">
        <f t="shared" si="7"/>
        <v>17.454230516993658</v>
      </c>
      <c r="Q30" s="24">
        <f t="shared" si="7"/>
        <v>1.7556858288569268</v>
      </c>
      <c r="R30" s="24">
        <f t="shared" si="7"/>
        <v>0.68625438671145578</v>
      </c>
      <c r="S30" s="24">
        <f t="shared" si="7"/>
        <v>0.69296273860956892</v>
      </c>
      <c r="T30" s="24">
        <f t="shared" si="7"/>
        <v>1.3889292168750096</v>
      </c>
      <c r="U30" s="23">
        <f t="shared" si="7"/>
        <v>0.98082112229726015</v>
      </c>
      <c r="V30" s="24">
        <f t="shared" si="7"/>
        <v>95.206432007849756</v>
      </c>
      <c r="W30" s="24">
        <f t="shared" si="7"/>
        <v>48.848916901542417</v>
      </c>
      <c r="X30" s="24" t="str">
        <f t="shared" si="7"/>
        <v>..</v>
      </c>
      <c r="Y30" s="46" t="str">
        <f t="shared" si="7"/>
        <v>..</v>
      </c>
    </row>
    <row r="31" spans="1:25">
      <c r="A31" s="5">
        <v>1999</v>
      </c>
      <c r="B31" s="28">
        <f t="shared" si="7"/>
        <v>100</v>
      </c>
      <c r="C31" s="22">
        <f t="shared" si="7"/>
        <v>53.101602009699725</v>
      </c>
      <c r="D31" s="24">
        <f t="shared" si="7"/>
        <v>4.6995112432896109</v>
      </c>
      <c r="E31" s="24">
        <f t="shared" si="7"/>
        <v>15.484491282974581</v>
      </c>
      <c r="F31" s="24">
        <f t="shared" si="7"/>
        <v>10.257575257693087</v>
      </c>
      <c r="G31" s="24">
        <f t="shared" si="7"/>
        <v>2.6180769285152072</v>
      </c>
      <c r="H31" s="24">
        <f t="shared" si="7"/>
        <v>20.041947297227235</v>
      </c>
      <c r="I31" s="24" t="str">
        <f t="shared" si="7"/>
        <v>..</v>
      </c>
      <c r="J31" s="23" t="str">
        <f t="shared" si="7"/>
        <v>..</v>
      </c>
      <c r="K31" s="24">
        <f t="shared" si="7"/>
        <v>46.898115199532455</v>
      </c>
      <c r="L31" s="24">
        <f t="shared" si="7"/>
        <v>2.8449693878993831</v>
      </c>
      <c r="M31" s="24">
        <f t="shared" si="7"/>
        <v>3.4818141970391805</v>
      </c>
      <c r="N31" s="24">
        <f t="shared" si="7"/>
        <v>9.0946453568112506</v>
      </c>
      <c r="O31" s="24">
        <f t="shared" si="7"/>
        <v>7.7430940137907616</v>
      </c>
      <c r="P31" s="24">
        <f t="shared" si="7"/>
        <v>18.185708697230062</v>
      </c>
      <c r="Q31" s="24">
        <f t="shared" si="7"/>
        <v>1.8996941146528037</v>
      </c>
      <c r="R31" s="24">
        <f t="shared" si="7"/>
        <v>0.61309038464257604</v>
      </c>
      <c r="S31" s="24">
        <f t="shared" si="7"/>
        <v>0.72083366718354536</v>
      </c>
      <c r="T31" s="24">
        <f t="shared" si="7"/>
        <v>1.3482521173958741</v>
      </c>
      <c r="U31" s="23">
        <f t="shared" si="7"/>
        <v>0.96601326288701084</v>
      </c>
      <c r="V31" s="24">
        <f t="shared" si="7"/>
        <v>95.300488756710394</v>
      </c>
      <c r="W31" s="24">
        <f t="shared" si="7"/>
        <v>47.840845355868609</v>
      </c>
      <c r="X31" s="24" t="str">
        <f t="shared" si="7"/>
        <v>..</v>
      </c>
      <c r="Y31" s="46" t="str">
        <f t="shared" si="7"/>
        <v>..</v>
      </c>
    </row>
    <row r="32" spans="1:25">
      <c r="A32" s="5">
        <v>2000</v>
      </c>
      <c r="B32" s="28">
        <f t="shared" si="7"/>
        <v>100</v>
      </c>
      <c r="C32" s="22">
        <f t="shared" si="7"/>
        <v>51.70639759726857</v>
      </c>
      <c r="D32" s="24">
        <f t="shared" si="7"/>
        <v>4.3864246727718239</v>
      </c>
      <c r="E32" s="24">
        <f t="shared" si="7"/>
        <v>15.59466461581143</v>
      </c>
      <c r="F32" s="24">
        <f t="shared" si="7"/>
        <v>9.6801069675524154</v>
      </c>
      <c r="G32" s="24">
        <f t="shared" si="7"/>
        <v>2.6539963144305236</v>
      </c>
      <c r="H32" s="24">
        <f t="shared" si="7"/>
        <v>19.391205026702384</v>
      </c>
      <c r="I32" s="24" t="str">
        <f t="shared" si="7"/>
        <v>..</v>
      </c>
      <c r="J32" s="23" t="str">
        <f t="shared" si="7"/>
        <v>..</v>
      </c>
      <c r="K32" s="24">
        <f t="shared" si="7"/>
        <v>48.293514609270815</v>
      </c>
      <c r="L32" s="24">
        <f t="shared" si="7"/>
        <v>2.8144827604371065</v>
      </c>
      <c r="M32" s="24">
        <f t="shared" si="7"/>
        <v>3.4689830093315672</v>
      </c>
      <c r="N32" s="24">
        <f t="shared" si="7"/>
        <v>9.2108509205583324</v>
      </c>
      <c r="O32" s="24">
        <f t="shared" si="7"/>
        <v>7.7713015468329818</v>
      </c>
      <c r="P32" s="24">
        <f t="shared" si="7"/>
        <v>19.29630029577617</v>
      </c>
      <c r="Q32" s="24">
        <f t="shared" si="7"/>
        <v>2.155417251590598</v>
      </c>
      <c r="R32" s="24">
        <f t="shared" si="7"/>
        <v>0.58812839266854366</v>
      </c>
      <c r="S32" s="24">
        <f t="shared" si="7"/>
        <v>0.74018666645596243</v>
      </c>
      <c r="T32" s="24">
        <f t="shared" si="7"/>
        <v>1.295919272157094</v>
      </c>
      <c r="U32" s="23">
        <f t="shared" si="7"/>
        <v>0.95194449346246002</v>
      </c>
      <c r="V32" s="24">
        <f t="shared" si="7"/>
        <v>95.613575327228176</v>
      </c>
      <c r="W32" s="24">
        <f t="shared" si="7"/>
        <v>46.777848305191142</v>
      </c>
      <c r="X32" s="24" t="str">
        <f t="shared" si="7"/>
        <v>..</v>
      </c>
      <c r="Y32" s="46" t="str">
        <f t="shared" si="7"/>
        <v>..</v>
      </c>
    </row>
    <row r="33" spans="1:25">
      <c r="A33" s="5">
        <v>2001</v>
      </c>
      <c r="B33" s="28">
        <f t="shared" si="7"/>
        <v>100</v>
      </c>
      <c r="C33" s="22">
        <f t="shared" si="7"/>
        <v>51.056470032551225</v>
      </c>
      <c r="D33" s="24">
        <f t="shared" si="7"/>
        <v>4.1795553148023066</v>
      </c>
      <c r="E33" s="24">
        <f t="shared" si="7"/>
        <v>16.13746827039159</v>
      </c>
      <c r="F33" s="24">
        <f t="shared" si="7"/>
        <v>9.2686789748095393</v>
      </c>
      <c r="G33" s="24">
        <f t="shared" si="7"/>
        <v>2.6991430322027656</v>
      </c>
      <c r="H33" s="24">
        <f t="shared" si="7"/>
        <v>18.771624440345033</v>
      </c>
      <c r="I33" s="24" t="str">
        <f t="shared" si="7"/>
        <v>..</v>
      </c>
      <c r="J33" s="23" t="str">
        <f t="shared" si="7"/>
        <v>..</v>
      </c>
      <c r="K33" s="24">
        <f t="shared" si="7"/>
        <v>48.943529967448761</v>
      </c>
      <c r="L33" s="24">
        <f t="shared" si="7"/>
        <v>2.7965820378624855</v>
      </c>
      <c r="M33" s="24">
        <f t="shared" si="7"/>
        <v>3.5182087077440896</v>
      </c>
      <c r="N33" s="24">
        <f t="shared" si="7"/>
        <v>9.1637256051540295</v>
      </c>
      <c r="O33" s="24">
        <f t="shared" si="7"/>
        <v>8.1153479645982607</v>
      </c>
      <c r="P33" s="24">
        <f t="shared" si="7"/>
        <v>19.597213574739847</v>
      </c>
      <c r="Q33" s="24">
        <f t="shared" si="7"/>
        <v>2.2778431958672649</v>
      </c>
      <c r="R33" s="24">
        <f t="shared" si="7"/>
        <v>0.56621971339720278</v>
      </c>
      <c r="S33" s="24">
        <f t="shared" si="7"/>
        <v>0.71939713331142341</v>
      </c>
      <c r="T33" s="24">
        <f t="shared" si="7"/>
        <v>1.2316950918816794</v>
      </c>
      <c r="U33" s="23">
        <f t="shared" si="7"/>
        <v>0.95729694289248513</v>
      </c>
      <c r="V33" s="24">
        <f t="shared" si="7"/>
        <v>95.820444685197685</v>
      </c>
      <c r="W33" s="24">
        <f t="shared" si="7"/>
        <v>46.336541113480109</v>
      </c>
      <c r="X33" s="24" t="str">
        <f t="shared" si="7"/>
        <v>..</v>
      </c>
      <c r="Y33" s="46" t="str">
        <f t="shared" si="7"/>
        <v>..</v>
      </c>
    </row>
    <row r="34" spans="1:25">
      <c r="A34" s="5">
        <v>2002</v>
      </c>
      <c r="B34" s="28">
        <f t="shared" si="7"/>
        <v>100</v>
      </c>
      <c r="C34" s="22">
        <f t="shared" si="7"/>
        <v>50.473536983938558</v>
      </c>
      <c r="D34" s="24">
        <f t="shared" si="7"/>
        <v>4.0808354363509647</v>
      </c>
      <c r="E34" s="24">
        <f t="shared" si="7"/>
        <v>16.891315624492808</v>
      </c>
      <c r="F34" s="24">
        <f t="shared" si="7"/>
        <v>8.9400791137729883</v>
      </c>
      <c r="G34" s="24">
        <f t="shared" si="7"/>
        <v>2.7094716943904325</v>
      </c>
      <c r="H34" s="24">
        <f t="shared" si="7"/>
        <v>17.851835114931376</v>
      </c>
      <c r="I34" s="24" t="str">
        <f t="shared" si="7"/>
        <v>..</v>
      </c>
      <c r="J34" s="23" t="str">
        <f t="shared" si="7"/>
        <v>..</v>
      </c>
      <c r="K34" s="24">
        <f t="shared" si="7"/>
        <v>49.526463016061427</v>
      </c>
      <c r="L34" s="24">
        <f t="shared" si="7"/>
        <v>2.8244348902558949</v>
      </c>
      <c r="M34" s="24">
        <f t="shared" si="7"/>
        <v>3.6934611798326711</v>
      </c>
      <c r="N34" s="24">
        <f t="shared" si="7"/>
        <v>9.2864803281662223</v>
      </c>
      <c r="O34" s="24">
        <f t="shared" si="7"/>
        <v>8.312117518640747</v>
      </c>
      <c r="P34" s="24">
        <f t="shared" si="7"/>
        <v>19.611448265766267</v>
      </c>
      <c r="Q34" s="24">
        <f t="shared" si="7"/>
        <v>2.2578930786586939</v>
      </c>
      <c r="R34" s="24">
        <f t="shared" si="7"/>
        <v>0.55269849251028702</v>
      </c>
      <c r="S34" s="24">
        <f t="shared" si="7"/>
        <v>0.74197007933653913</v>
      </c>
      <c r="T34" s="24">
        <f t="shared" si="7"/>
        <v>1.2700051872666924</v>
      </c>
      <c r="U34" s="23">
        <f t="shared" si="7"/>
        <v>0.97595399562742069</v>
      </c>
      <c r="V34" s="24">
        <f t="shared" si="7"/>
        <v>95.919164563649034</v>
      </c>
      <c r="W34" s="24">
        <f t="shared" si="7"/>
        <v>45.852652984587777</v>
      </c>
      <c r="X34" s="24" t="str">
        <f t="shared" si="7"/>
        <v>..</v>
      </c>
      <c r="Y34" s="46" t="str">
        <f t="shared" si="7"/>
        <v>..</v>
      </c>
    </row>
    <row r="35" spans="1:25">
      <c r="A35" s="5">
        <v>2003</v>
      </c>
      <c r="B35" s="28">
        <f t="shared" si="7"/>
        <v>100</v>
      </c>
      <c r="C35" s="22">
        <f t="shared" si="7"/>
        <v>50.117660872894085</v>
      </c>
      <c r="D35" s="24">
        <f t="shared" si="7"/>
        <v>4.0303875490186618</v>
      </c>
      <c r="E35" s="24">
        <f t="shared" si="7"/>
        <v>17.79268845845759</v>
      </c>
      <c r="F35" s="24">
        <f t="shared" si="7"/>
        <v>8.8493361771395307</v>
      </c>
      <c r="G35" s="24">
        <f t="shared" si="7"/>
        <v>2.6561761100977641</v>
      </c>
      <c r="H35" s="24">
        <f t="shared" si="7"/>
        <v>16.789072578180541</v>
      </c>
      <c r="I35" s="24" t="str">
        <f t="shared" si="7"/>
        <v>..</v>
      </c>
      <c r="J35" s="23" t="str">
        <f t="shared" si="7"/>
        <v>..</v>
      </c>
      <c r="K35" s="24">
        <f t="shared" si="7"/>
        <v>49.882580400256074</v>
      </c>
      <c r="L35" s="24">
        <f t="shared" si="7"/>
        <v>2.8465406255730237</v>
      </c>
      <c r="M35" s="24">
        <f t="shared" si="7"/>
        <v>3.9541452335684948</v>
      </c>
      <c r="N35" s="24">
        <f t="shared" si="7"/>
        <v>9.2737356482687847</v>
      </c>
      <c r="O35" s="24">
        <f t="shared" si="7"/>
        <v>7.9148852665746618</v>
      </c>
      <c r="P35" s="24">
        <f t="shared" si="7"/>
        <v>19.855895589848515</v>
      </c>
      <c r="Q35" s="24">
        <f t="shared" si="7"/>
        <v>2.2401407748406794</v>
      </c>
      <c r="R35" s="24">
        <f t="shared" si="7"/>
        <v>0.59425576884102027</v>
      </c>
      <c r="S35" s="24">
        <f t="shared" si="7"/>
        <v>0.81140160398390226</v>
      </c>
      <c r="T35" s="24">
        <f t="shared" si="7"/>
        <v>1.40356633885688</v>
      </c>
      <c r="U35" s="23">
        <f t="shared" si="7"/>
        <v>0.98801354990011303</v>
      </c>
      <c r="V35" s="24">
        <f t="shared" si="7"/>
        <v>95.969612450981344</v>
      </c>
      <c r="W35" s="24">
        <f t="shared" si="7"/>
        <v>45.491569916133457</v>
      </c>
      <c r="X35" s="24" t="str">
        <f t="shared" si="7"/>
        <v>..</v>
      </c>
      <c r="Y35" s="46" t="str">
        <f t="shared" si="7"/>
        <v>..</v>
      </c>
    </row>
    <row r="36" spans="1:25">
      <c r="A36" s="5">
        <v>2004</v>
      </c>
      <c r="B36" s="28">
        <f t="shared" si="7"/>
        <v>100</v>
      </c>
      <c r="C36" s="22">
        <f t="shared" si="7"/>
        <v>50.992838567211216</v>
      </c>
      <c r="D36" s="24">
        <f t="shared" si="7"/>
        <v>3.9002578618030235</v>
      </c>
      <c r="E36" s="24">
        <f t="shared" si="7"/>
        <v>19.462916082697831</v>
      </c>
      <c r="F36" s="24">
        <f t="shared" si="7"/>
        <v>8.9266011993791228</v>
      </c>
      <c r="G36" s="24">
        <f t="shared" si="7"/>
        <v>2.6127537223598982</v>
      </c>
      <c r="H36" s="24">
        <f t="shared" si="7"/>
        <v>16.090309700971336</v>
      </c>
      <c r="I36" s="24" t="str">
        <f t="shared" si="7"/>
        <v>..</v>
      </c>
      <c r="J36" s="23" t="str">
        <f t="shared" si="7"/>
        <v>..</v>
      </c>
      <c r="K36" s="24">
        <f t="shared" si="7"/>
        <v>49.007161432788784</v>
      </c>
      <c r="L36" s="24">
        <f t="shared" si="7"/>
        <v>2.8010885754508656</v>
      </c>
      <c r="M36" s="24">
        <f t="shared" si="7"/>
        <v>4.1846434899703837</v>
      </c>
      <c r="N36" s="24">
        <f t="shared" si="7"/>
        <v>8.8489915453345525</v>
      </c>
      <c r="O36" s="24">
        <f t="shared" si="7"/>
        <v>7.4280835516186583</v>
      </c>
      <c r="P36" s="24">
        <f t="shared" si="7"/>
        <v>19.683817170802449</v>
      </c>
      <c r="Q36" s="24">
        <f t="shared" si="7"/>
        <v>2.1453693952724811</v>
      </c>
      <c r="R36" s="24">
        <f t="shared" si="7"/>
        <v>0.61420703964291712</v>
      </c>
      <c r="S36" s="24">
        <f t="shared" si="7"/>
        <v>0.84256304901571488</v>
      </c>
      <c r="T36" s="24">
        <f t="shared" si="7"/>
        <v>1.468462544121363</v>
      </c>
      <c r="U36" s="23">
        <f t="shared" si="7"/>
        <v>0.98993507155939686</v>
      </c>
      <c r="V36" s="24">
        <f t="shared" si="7"/>
        <v>96.099742138196973</v>
      </c>
      <c r="W36" s="24">
        <f t="shared" si="7"/>
        <v>46.409317552965248</v>
      </c>
      <c r="X36" s="24" t="str">
        <f t="shared" si="7"/>
        <v>..</v>
      </c>
      <c r="Y36" s="46" t="str">
        <f t="shared" si="7"/>
        <v>..</v>
      </c>
    </row>
    <row r="37" spans="1:25">
      <c r="A37" s="5">
        <v>2005</v>
      </c>
      <c r="B37" s="28">
        <f t="shared" si="7"/>
        <v>100</v>
      </c>
      <c r="C37" s="22">
        <f t="shared" si="7"/>
        <v>51.836342260038279</v>
      </c>
      <c r="D37" s="24">
        <f t="shared" si="7"/>
        <v>3.7282077056396434</v>
      </c>
      <c r="E37" s="24">
        <f t="shared" si="7"/>
        <v>21.639290548604652</v>
      </c>
      <c r="F37" s="24">
        <f t="shared" si="7"/>
        <v>8.760654298858551</v>
      </c>
      <c r="G37" s="24">
        <f t="shared" si="7"/>
        <v>2.5925398781010327</v>
      </c>
      <c r="H37" s="24">
        <f t="shared" si="7"/>
        <v>15.115649828834396</v>
      </c>
      <c r="I37" s="24" t="str">
        <f t="shared" si="7"/>
        <v>..</v>
      </c>
      <c r="J37" s="23" t="str">
        <f t="shared" si="7"/>
        <v>..</v>
      </c>
      <c r="K37" s="24">
        <f t="shared" si="7"/>
        <v>48.163657739961721</v>
      </c>
      <c r="L37" s="24">
        <f t="shared" si="7"/>
        <v>2.7469521551743306</v>
      </c>
      <c r="M37" s="24">
        <f t="shared" si="7"/>
        <v>4.2932988185199843</v>
      </c>
      <c r="N37" s="24">
        <f t="shared" si="7"/>
        <v>8.5802224782169709</v>
      </c>
      <c r="O37" s="24">
        <f t="shared" si="7"/>
        <v>7.130318624507594</v>
      </c>
      <c r="P37" s="24">
        <f t="shared" si="7"/>
        <v>19.527333864102367</v>
      </c>
      <c r="Q37" s="24">
        <f t="shared" si="7"/>
        <v>1.9737046937477483</v>
      </c>
      <c r="R37" s="24">
        <f t="shared" si="7"/>
        <v>0.60134056246691958</v>
      </c>
      <c r="S37" s="24">
        <f t="shared" si="7"/>
        <v>0.8275104411758164</v>
      </c>
      <c r="T37" s="24">
        <f t="shared" si="7"/>
        <v>1.5039444441973451</v>
      </c>
      <c r="U37" s="23">
        <f t="shared" si="7"/>
        <v>0.9790316578526389</v>
      </c>
      <c r="V37" s="24">
        <f t="shared" si="7"/>
        <v>96.271792294360353</v>
      </c>
      <c r="W37" s="24">
        <f t="shared" si="7"/>
        <v>47.369135039207229</v>
      </c>
      <c r="X37" s="24" t="str">
        <f t="shared" si="7"/>
        <v>..</v>
      </c>
      <c r="Y37" s="46" t="str">
        <f t="shared" si="7"/>
        <v>..</v>
      </c>
    </row>
    <row r="38" spans="1:25">
      <c r="A38" s="5">
        <v>2006</v>
      </c>
      <c r="B38" s="28">
        <f t="shared" si="7"/>
        <v>100</v>
      </c>
      <c r="C38" s="22">
        <f t="shared" si="7"/>
        <v>52.627041226509554</v>
      </c>
      <c r="D38" s="24">
        <f t="shared" si="7"/>
        <v>3.4030599736761729</v>
      </c>
      <c r="E38" s="24">
        <f t="shared" si="7"/>
        <v>24.148892605086445</v>
      </c>
      <c r="F38" s="24">
        <f t="shared" si="7"/>
        <v>8.523879765030399</v>
      </c>
      <c r="G38" s="24">
        <f t="shared" si="7"/>
        <v>2.5409614907887152</v>
      </c>
      <c r="H38" s="24">
        <f t="shared" si="7"/>
        <v>14.010247391927816</v>
      </c>
      <c r="I38" s="24" t="str">
        <f t="shared" si="7"/>
        <v>..</v>
      </c>
      <c r="J38" s="23" t="str">
        <f t="shared" si="7"/>
        <v>..</v>
      </c>
      <c r="K38" s="24">
        <f t="shared" si="7"/>
        <v>47.372958773490446</v>
      </c>
      <c r="L38" s="24">
        <f t="shared" si="7"/>
        <v>2.6557344717498226</v>
      </c>
      <c r="M38" s="24">
        <f t="shared" si="7"/>
        <v>4.2073610842896603</v>
      </c>
      <c r="N38" s="24">
        <f t="shared" si="7"/>
        <v>8.4054088479285394</v>
      </c>
      <c r="O38" s="24">
        <f t="shared" si="7"/>
        <v>6.7567456518434224</v>
      </c>
      <c r="P38" s="24">
        <f t="shared" si="7"/>
        <v>19.647545597607024</v>
      </c>
      <c r="Q38" s="24">
        <f t="shared" si="7"/>
        <v>1.8011688217416733</v>
      </c>
      <c r="R38" s="24">
        <f t="shared" si="7"/>
        <v>0.63262100126414633</v>
      </c>
      <c r="S38" s="24">
        <f t="shared" si="7"/>
        <v>0.7929333809956215</v>
      </c>
      <c r="T38" s="24">
        <f t="shared" si="7"/>
        <v>1.5116341179805983</v>
      </c>
      <c r="U38" s="23">
        <f t="shared" si="7"/>
        <v>0.96180579808994759</v>
      </c>
      <c r="V38" s="24">
        <f t="shared" si="7"/>
        <v>96.596940026323836</v>
      </c>
      <c r="W38" s="24">
        <f t="shared" si="7"/>
        <v>48.430363068848727</v>
      </c>
      <c r="X38" s="24" t="str">
        <f t="shared" si="7"/>
        <v>..</v>
      </c>
      <c r="Y38" s="46" t="str">
        <f t="shared" si="7"/>
        <v>..</v>
      </c>
    </row>
    <row r="39" spans="1:25">
      <c r="A39" s="5">
        <v>2007</v>
      </c>
      <c r="B39" s="28">
        <f t="shared" si="7"/>
        <v>100</v>
      </c>
      <c r="C39" s="22">
        <f t="shared" si="7"/>
        <v>53.155193696851477</v>
      </c>
      <c r="D39" s="24">
        <f t="shared" si="7"/>
        <v>3.1941819825860787</v>
      </c>
      <c r="E39" s="24">
        <f t="shared" si="7"/>
        <v>25.836279679356274</v>
      </c>
      <c r="F39" s="24">
        <f t="shared" si="7"/>
        <v>8.412198888516361</v>
      </c>
      <c r="G39" s="24">
        <f t="shared" si="7"/>
        <v>2.5693534294451723</v>
      </c>
      <c r="H39" s="24">
        <f t="shared" si="7"/>
        <v>13.143179716947584</v>
      </c>
      <c r="I39" s="24" t="str">
        <f t="shared" si="7"/>
        <v>..</v>
      </c>
      <c r="J39" s="23" t="str">
        <f t="shared" si="7"/>
        <v>..</v>
      </c>
      <c r="K39" s="24">
        <f t="shared" si="7"/>
        <v>46.844742804311821</v>
      </c>
      <c r="L39" s="24">
        <f t="shared" si="7"/>
        <v>2.6472030032409801</v>
      </c>
      <c r="M39" s="24">
        <f t="shared" si="7"/>
        <v>4.3010937039633426</v>
      </c>
      <c r="N39" s="24">
        <f t="shared" si="7"/>
        <v>8.3657812388877044</v>
      </c>
      <c r="O39" s="24">
        <f t="shared" si="7"/>
        <v>6.2752725370071216</v>
      </c>
      <c r="P39" s="24">
        <f t="shared" si="7"/>
        <v>19.555355745882736</v>
      </c>
      <c r="Q39" s="24">
        <f t="shared" si="7"/>
        <v>1.7505994290184603</v>
      </c>
      <c r="R39" s="24">
        <f t="shared" si="7"/>
        <v>0.68718441078159442</v>
      </c>
      <c r="S39" s="24">
        <f t="shared" si="7"/>
        <v>0.79633891107114896</v>
      </c>
      <c r="T39" s="24">
        <f t="shared" si="7"/>
        <v>1.5249880622187</v>
      </c>
      <c r="U39" s="23">
        <f t="shared" si="7"/>
        <v>0.94092576224003555</v>
      </c>
      <c r="V39" s="24">
        <f t="shared" si="7"/>
        <v>96.805818017413927</v>
      </c>
      <c r="W39" s="24">
        <f t="shared" si="7"/>
        <v>49.116286689627835</v>
      </c>
      <c r="X39" s="24" t="str">
        <f t="shared" si="7"/>
        <v>..</v>
      </c>
      <c r="Y39" s="46" t="str">
        <f t="shared" si="7"/>
        <v>..</v>
      </c>
    </row>
    <row r="40" spans="1:25">
      <c r="A40" s="5">
        <v>2008</v>
      </c>
      <c r="B40" s="28">
        <f t="shared" si="7"/>
        <v>100</v>
      </c>
      <c r="C40" s="22">
        <f t="shared" si="7"/>
        <v>53.749926047070964</v>
      </c>
      <c r="D40" s="24">
        <f t="shared" si="7"/>
        <v>3.1361899568114895</v>
      </c>
      <c r="E40" s="24">
        <f t="shared" si="7"/>
        <v>26.861578275587561</v>
      </c>
      <c r="F40" s="24">
        <f t="shared" si="7"/>
        <v>8.3747518549737663</v>
      </c>
      <c r="G40" s="24">
        <f t="shared" si="7"/>
        <v>2.6982714637759515</v>
      </c>
      <c r="H40" s="24">
        <f t="shared" si="7"/>
        <v>12.679134495922192</v>
      </c>
      <c r="I40" s="24" t="str">
        <f t="shared" si="7"/>
        <v>..</v>
      </c>
      <c r="J40" s="23" t="str">
        <f t="shared" si="7"/>
        <v>..</v>
      </c>
      <c r="K40" s="24">
        <f t="shared" si="7"/>
        <v>46.25007395292905</v>
      </c>
      <c r="L40" s="24">
        <f t="shared" si="7"/>
        <v>2.7043048512535677</v>
      </c>
      <c r="M40" s="24">
        <f t="shared" si="7"/>
        <v>4.4905975806701974</v>
      </c>
      <c r="N40" s="24">
        <f t="shared" si="7"/>
        <v>8.5832258941275228</v>
      </c>
      <c r="O40" s="24">
        <f t="shared" si="7"/>
        <v>5.8953810611381305</v>
      </c>
      <c r="P40" s="24">
        <f t="shared" si="7"/>
        <v>18.815616749855167</v>
      </c>
      <c r="Q40" s="24">
        <f t="shared" ref="Q40:Y40" si="8">IF(ISERROR((Q16/$B16)*100),"..",(Q16/$B16)*100)</f>
        <v>1.7391971611447503</v>
      </c>
      <c r="R40" s="24">
        <f t="shared" si="8"/>
        <v>0.73197291184752278</v>
      </c>
      <c r="S40" s="24">
        <f t="shared" si="8"/>
        <v>0.83741075126217879</v>
      </c>
      <c r="T40" s="24">
        <f t="shared" si="8"/>
        <v>1.5319532301174987</v>
      </c>
      <c r="U40" s="23">
        <f t="shared" si="8"/>
        <v>0.92041376151249399</v>
      </c>
      <c r="V40" s="24">
        <f t="shared" si="8"/>
        <v>96.863810043188508</v>
      </c>
      <c r="W40" s="24">
        <f t="shared" si="8"/>
        <v>49.744576834017998</v>
      </c>
      <c r="X40" s="24" t="str">
        <f t="shared" si="8"/>
        <v>..</v>
      </c>
      <c r="Y40" s="46" t="str">
        <f t="shared" si="8"/>
        <v>..</v>
      </c>
    </row>
    <row r="41" spans="1:25">
      <c r="A41" s="5">
        <v>2009</v>
      </c>
      <c r="B41" s="28">
        <f t="shared" ref="B41:Y42" si="9">IF(ISERROR((B17/$B17)*100),"..",(B17/$B17)*100)</f>
        <v>100</v>
      </c>
      <c r="C41" s="22">
        <f t="shared" si="9"/>
        <v>54.250804729891264</v>
      </c>
      <c r="D41" s="24">
        <f t="shared" si="9"/>
        <v>3.1297259859025996</v>
      </c>
      <c r="E41" s="24">
        <f t="shared" si="9"/>
        <v>27.27845361961878</v>
      </c>
      <c r="F41" s="24">
        <f t="shared" si="9"/>
        <v>8.6884512512017071</v>
      </c>
      <c r="G41" s="24">
        <f t="shared" si="9"/>
        <v>2.8792784782556353</v>
      </c>
      <c r="H41" s="24">
        <f t="shared" si="9"/>
        <v>12.274895394912551</v>
      </c>
      <c r="I41" s="24" t="str">
        <f t="shared" si="9"/>
        <v>..</v>
      </c>
      <c r="J41" s="23" t="str">
        <f t="shared" si="9"/>
        <v>..</v>
      </c>
      <c r="K41" s="24">
        <f t="shared" si="9"/>
        <v>45.749139279161362</v>
      </c>
      <c r="L41" s="24">
        <f t="shared" si="9"/>
        <v>2.7809583746499866</v>
      </c>
      <c r="M41" s="24">
        <f t="shared" si="9"/>
        <v>4.4607427871061809</v>
      </c>
      <c r="N41" s="24">
        <f t="shared" si="9"/>
        <v>8.7903547754399085</v>
      </c>
      <c r="O41" s="24">
        <f t="shared" si="9"/>
        <v>5.9398556441394561</v>
      </c>
      <c r="P41" s="24">
        <f t="shared" si="9"/>
        <v>17.863183880430213</v>
      </c>
      <c r="Q41" s="24">
        <f t="shared" si="9"/>
        <v>1.8020686415420355</v>
      </c>
      <c r="R41" s="24">
        <f t="shared" si="9"/>
        <v>0.79803897305883575</v>
      </c>
      <c r="S41" s="24">
        <f t="shared" si="9"/>
        <v>0.84943866275700541</v>
      </c>
      <c r="T41" s="24">
        <f t="shared" si="9"/>
        <v>1.5193143572547192</v>
      </c>
      <c r="U41" s="23">
        <f t="shared" si="9"/>
        <v>0.94518318278300761</v>
      </c>
      <c r="V41" s="24">
        <f t="shared" si="9"/>
        <v>96.87027401409739</v>
      </c>
      <c r="W41" s="24">
        <f t="shared" si="9"/>
        <v>50.192524872578602</v>
      </c>
      <c r="X41" s="24" t="str">
        <f t="shared" si="9"/>
        <v>..</v>
      </c>
      <c r="Y41" s="46" t="str">
        <f t="shared" si="9"/>
        <v>..</v>
      </c>
    </row>
    <row r="42" spans="1:25">
      <c r="A42" s="5">
        <v>2010</v>
      </c>
      <c r="B42" s="28">
        <f t="shared" si="9"/>
        <v>100</v>
      </c>
      <c r="C42" s="22">
        <f t="shared" si="9"/>
        <v>55.012310111508377</v>
      </c>
      <c r="D42" s="24">
        <f t="shared" si="9"/>
        <v>3.1577014238408694</v>
      </c>
      <c r="E42" s="24">
        <f t="shared" si="9"/>
        <v>28.270788019305925</v>
      </c>
      <c r="F42" s="24">
        <f t="shared" si="9"/>
        <v>9.4474510321555041</v>
      </c>
      <c r="G42" s="24">
        <f t="shared" si="9"/>
        <v>2.8476817391404157</v>
      </c>
      <c r="H42" s="24">
        <f t="shared" si="9"/>
        <v>11.28868789706566</v>
      </c>
      <c r="I42" s="24" t="str">
        <f t="shared" si="9"/>
        <v>..</v>
      </c>
      <c r="J42" s="23" t="str">
        <f t="shared" si="9"/>
        <v>..</v>
      </c>
      <c r="K42" s="24">
        <f t="shared" si="9"/>
        <v>44.987689888491623</v>
      </c>
      <c r="L42" s="24">
        <f t="shared" si="9"/>
        <v>2.8064184749235284</v>
      </c>
      <c r="M42" s="24">
        <f t="shared" si="9"/>
        <v>4.4210804203228751</v>
      </c>
      <c r="N42" s="24">
        <f t="shared" si="9"/>
        <v>9.0119772506843727</v>
      </c>
      <c r="O42" s="24">
        <f t="shared" si="9"/>
        <v>5.9568313945146834</v>
      </c>
      <c r="P42" s="24">
        <f t="shared" si="9"/>
        <v>16.731134538901674</v>
      </c>
      <c r="Q42" s="24">
        <f t="shared" si="9"/>
        <v>1.8025561415691518</v>
      </c>
      <c r="R42" s="24">
        <f t="shared" si="9"/>
        <v>0.82015759238322594</v>
      </c>
      <c r="S42" s="24">
        <f t="shared" si="9"/>
        <v>0.87157885071192043</v>
      </c>
      <c r="T42" s="24">
        <f t="shared" si="9"/>
        <v>1.5885495876543068</v>
      </c>
      <c r="U42" s="23">
        <f t="shared" si="9"/>
        <v>0.97740563682588499</v>
      </c>
      <c r="V42" s="24">
        <f t="shared" si="9"/>
        <v>96.842298576159124</v>
      </c>
      <c r="W42" s="24">
        <f t="shared" si="9"/>
        <v>50.776770905668386</v>
      </c>
      <c r="X42" s="24" t="str">
        <f t="shared" si="9"/>
        <v>..</v>
      </c>
      <c r="Y42" s="46" t="str">
        <f t="shared" si="9"/>
        <v>..</v>
      </c>
    </row>
    <row r="44" spans="1:25">
      <c r="B44" s="1" t="s">
        <v>141</v>
      </c>
      <c r="C44" s="1" t="s">
        <v>160</v>
      </c>
      <c r="K44" s="1" t="s">
        <v>30</v>
      </c>
      <c r="L44" s="1" t="s">
        <v>185</v>
      </c>
      <c r="V44" s="1" t="s">
        <v>30</v>
      </c>
      <c r="W44" s="1" t="s">
        <v>145</v>
      </c>
    </row>
    <row r="45" spans="1:25">
      <c r="B45" s="1" t="s">
        <v>20</v>
      </c>
      <c r="C45" s="1" t="s">
        <v>59</v>
      </c>
      <c r="L45" s="1" t="s">
        <v>186</v>
      </c>
      <c r="W45" s="1" t="s">
        <v>161</v>
      </c>
    </row>
    <row r="46" spans="1:25">
      <c r="K46" s="1" t="s">
        <v>20</v>
      </c>
      <c r="L46" s="1" t="s">
        <v>59</v>
      </c>
      <c r="V46" s="1" t="s">
        <v>20</v>
      </c>
      <c r="W46" s="1" t="s">
        <v>59</v>
      </c>
    </row>
    <row r="48" spans="1:25" ht="12.75">
      <c r="B48" s="7" t="str">
        <f>'Table of Contents'!B23</f>
        <v>Table 14: Real Depreciation, Canada, Business Sector Industries, 1997-2010</v>
      </c>
      <c r="K48" s="7" t="str">
        <f>B48 &amp; " (continued)"</f>
        <v>Table 14: Real Depreciation, Canada, Business Sector Industries, 1997-2010 (continued)</v>
      </c>
      <c r="V48" s="7" t="str">
        <f>K48</f>
        <v>Table 14: Real Depreciation, Canada, Business Sector Industries, 1997-2010 (continued)</v>
      </c>
    </row>
    <row r="50" spans="1:25" ht="33.75">
      <c r="A50" s="4"/>
      <c r="B50" s="26" t="s">
        <v>4</v>
      </c>
      <c r="C50" s="14" t="s">
        <v>3</v>
      </c>
      <c r="D50" s="3" t="s">
        <v>2</v>
      </c>
      <c r="E50" s="3" t="s">
        <v>1</v>
      </c>
      <c r="F50" s="3" t="s">
        <v>0</v>
      </c>
      <c r="G50" s="3" t="s">
        <v>5</v>
      </c>
      <c r="H50" s="3" t="s">
        <v>6</v>
      </c>
      <c r="I50" s="3" t="s">
        <v>7</v>
      </c>
      <c r="J50" s="16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18</v>
      </c>
      <c r="Q50" s="3" t="s">
        <v>14</v>
      </c>
      <c r="R50" s="3" t="s">
        <v>19</v>
      </c>
      <c r="S50" s="3" t="s">
        <v>15</v>
      </c>
      <c r="T50" s="3" t="s">
        <v>16</v>
      </c>
      <c r="U50" s="16" t="s">
        <v>17</v>
      </c>
      <c r="V50" s="3" t="s">
        <v>29</v>
      </c>
      <c r="W50" s="3" t="s">
        <v>27</v>
      </c>
      <c r="X50" s="3" t="s">
        <v>28</v>
      </c>
      <c r="Y50" s="30" t="s">
        <v>34</v>
      </c>
    </row>
    <row r="51" spans="1:25">
      <c r="A51" s="5"/>
      <c r="B51" s="77" t="s">
        <v>60</v>
      </c>
      <c r="C51" s="78"/>
      <c r="D51" s="78"/>
      <c r="E51" s="78"/>
      <c r="F51" s="78"/>
      <c r="G51" s="78"/>
      <c r="H51" s="78"/>
      <c r="I51" s="78"/>
      <c r="J51" s="78"/>
      <c r="K51" s="78" t="s">
        <v>60</v>
      </c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75" t="s">
        <v>60</v>
      </c>
      <c r="W51" s="76"/>
      <c r="X51" s="76"/>
      <c r="Y51" s="76"/>
    </row>
    <row r="52" spans="1:25">
      <c r="A52" s="5">
        <v>1997</v>
      </c>
      <c r="B52" s="27">
        <v>96957.9</v>
      </c>
      <c r="C52" s="15">
        <f>SUM(D52:H52)</f>
        <v>55622.9</v>
      </c>
      <c r="D52" s="25">
        <v>4995.8</v>
      </c>
      <c r="E52" s="25">
        <v>15629.6</v>
      </c>
      <c r="F52" s="25">
        <v>11407.3</v>
      </c>
      <c r="G52" s="25">
        <v>2638.2</v>
      </c>
      <c r="H52" s="25">
        <v>20952</v>
      </c>
      <c r="I52" s="25" t="s">
        <v>33</v>
      </c>
      <c r="J52" s="17" t="s">
        <v>33</v>
      </c>
      <c r="K52" s="25">
        <f>SUM(L52:U52)</f>
        <v>41775.599999999999</v>
      </c>
      <c r="L52" s="25">
        <v>2447.1</v>
      </c>
      <c r="M52" s="25">
        <v>3444.1</v>
      </c>
      <c r="N52" s="25">
        <v>8187.2</v>
      </c>
      <c r="O52" s="25">
        <v>7043.4</v>
      </c>
      <c r="P52" s="25">
        <v>16080.8</v>
      </c>
      <c r="Q52" s="25">
        <v>1082.8</v>
      </c>
      <c r="R52" s="25">
        <v>555.6</v>
      </c>
      <c r="S52" s="25">
        <v>631.1</v>
      </c>
      <c r="T52" s="25">
        <v>1466.2</v>
      </c>
      <c r="U52" s="17">
        <v>837.3</v>
      </c>
      <c r="V52" s="25">
        <f>B52-D52</f>
        <v>91962.099999999991</v>
      </c>
      <c r="W52" s="25">
        <v>50060.2</v>
      </c>
      <c r="X52" s="25" t="s">
        <v>33</v>
      </c>
      <c r="Y52" s="46" t="s">
        <v>33</v>
      </c>
    </row>
    <row r="53" spans="1:25">
      <c r="A53" s="5">
        <v>1998</v>
      </c>
      <c r="B53" s="27">
        <v>103430.3</v>
      </c>
      <c r="C53" s="15">
        <f t="shared" ref="C53:C65" si="10">SUM(D53:H53)</f>
        <v>57926.7</v>
      </c>
      <c r="D53" s="25">
        <v>5165.3</v>
      </c>
      <c r="E53" s="25">
        <v>16840.099999999999</v>
      </c>
      <c r="F53" s="25">
        <v>11360.8</v>
      </c>
      <c r="G53" s="25">
        <v>2744.3</v>
      </c>
      <c r="H53" s="25">
        <v>21816.2</v>
      </c>
      <c r="I53" s="25" t="s">
        <v>33</v>
      </c>
      <c r="J53" s="17" t="s">
        <v>33</v>
      </c>
      <c r="K53" s="25">
        <f t="shared" ref="K53:K65" si="11">SUM(L53:U53)</f>
        <v>45732.800000000003</v>
      </c>
      <c r="L53" s="25">
        <v>2780.4</v>
      </c>
      <c r="M53" s="25">
        <v>3654.9</v>
      </c>
      <c r="N53" s="25">
        <v>9035.9</v>
      </c>
      <c r="O53" s="25">
        <v>7759.8</v>
      </c>
      <c r="P53" s="25">
        <v>17422.2</v>
      </c>
      <c r="Q53" s="25">
        <v>1375.4</v>
      </c>
      <c r="R53" s="25">
        <v>596.4</v>
      </c>
      <c r="S53" s="25">
        <v>677.9</v>
      </c>
      <c r="T53" s="25">
        <v>1491</v>
      </c>
      <c r="U53" s="17">
        <v>938.9</v>
      </c>
      <c r="V53" s="25">
        <f t="shared" ref="V53:V65" si="12">B53-D53</f>
        <v>98265</v>
      </c>
      <c r="W53" s="25">
        <v>52167.5</v>
      </c>
      <c r="X53" s="25" t="s">
        <v>33</v>
      </c>
      <c r="Y53" s="46" t="s">
        <v>33</v>
      </c>
    </row>
    <row r="54" spans="1:25">
      <c r="A54" s="5">
        <v>1999</v>
      </c>
      <c r="B54" s="27">
        <v>110094</v>
      </c>
      <c r="C54" s="15">
        <f t="shared" si="10"/>
        <v>59639.3</v>
      </c>
      <c r="D54" s="25">
        <v>5244.6</v>
      </c>
      <c r="E54" s="25">
        <v>17540.3</v>
      </c>
      <c r="F54" s="25">
        <v>11394</v>
      </c>
      <c r="G54" s="25">
        <v>2900.7</v>
      </c>
      <c r="H54" s="25">
        <v>22559.7</v>
      </c>
      <c r="I54" s="25" t="s">
        <v>33</v>
      </c>
      <c r="J54" s="17" t="s">
        <v>33</v>
      </c>
      <c r="K54" s="25">
        <f t="shared" si="11"/>
        <v>50513</v>
      </c>
      <c r="L54" s="25">
        <v>3008.2</v>
      </c>
      <c r="M54" s="25">
        <v>3799</v>
      </c>
      <c r="N54" s="25">
        <v>10184.5</v>
      </c>
      <c r="O54" s="25">
        <v>8335.2999999999993</v>
      </c>
      <c r="P54" s="25">
        <v>19536.199999999997</v>
      </c>
      <c r="Q54" s="25">
        <v>1750.3</v>
      </c>
      <c r="R54" s="25">
        <v>598.20000000000005</v>
      </c>
      <c r="S54" s="25">
        <v>761.3</v>
      </c>
      <c r="T54" s="25">
        <v>1523.6</v>
      </c>
      <c r="U54" s="17">
        <v>1016.4</v>
      </c>
      <c r="V54" s="25">
        <f t="shared" si="12"/>
        <v>104849.4</v>
      </c>
      <c r="W54" s="25">
        <v>53791.4</v>
      </c>
      <c r="X54" s="25" t="s">
        <v>33</v>
      </c>
      <c r="Y54" s="46" t="s">
        <v>33</v>
      </c>
    </row>
    <row r="55" spans="1:25">
      <c r="A55" s="5">
        <v>2000</v>
      </c>
      <c r="B55" s="27">
        <v>116620.4</v>
      </c>
      <c r="C55" s="15">
        <f t="shared" si="10"/>
        <v>61259.900000000009</v>
      </c>
      <c r="D55" s="25">
        <v>5234.8999999999996</v>
      </c>
      <c r="E55" s="25">
        <v>18465.400000000001</v>
      </c>
      <c r="F55" s="25">
        <v>11376.6</v>
      </c>
      <c r="G55" s="25">
        <v>3119.3</v>
      </c>
      <c r="H55" s="25">
        <v>23063.7</v>
      </c>
      <c r="I55" s="25" t="s">
        <v>33</v>
      </c>
      <c r="J55" s="17" t="s">
        <v>33</v>
      </c>
      <c r="K55" s="25">
        <f t="shared" si="11"/>
        <v>55283.9</v>
      </c>
      <c r="L55" s="25">
        <v>3183</v>
      </c>
      <c r="M55" s="25">
        <v>4006.6</v>
      </c>
      <c r="N55" s="25">
        <v>10868.4</v>
      </c>
      <c r="O55" s="25">
        <v>8997.2999999999993</v>
      </c>
      <c r="P55" s="25">
        <v>21907.4</v>
      </c>
      <c r="Q55" s="25">
        <v>2247.8000000000002</v>
      </c>
      <c r="R55" s="25">
        <v>630.29999999999995</v>
      </c>
      <c r="S55" s="25">
        <v>837.7</v>
      </c>
      <c r="T55" s="25">
        <v>1529.1</v>
      </c>
      <c r="U55" s="17">
        <v>1076.3</v>
      </c>
      <c r="V55" s="25">
        <f t="shared" si="12"/>
        <v>111385.5</v>
      </c>
      <c r="W55" s="25">
        <v>55407.1</v>
      </c>
      <c r="X55" s="25" t="s">
        <v>33</v>
      </c>
      <c r="Y55" s="46" t="s">
        <v>33</v>
      </c>
    </row>
    <row r="56" spans="1:25">
      <c r="A56" s="5">
        <v>2001</v>
      </c>
      <c r="B56" s="27">
        <v>121950.2</v>
      </c>
      <c r="C56" s="15">
        <f t="shared" si="10"/>
        <v>62784.399999999994</v>
      </c>
      <c r="D56" s="25">
        <v>5177.6000000000004</v>
      </c>
      <c r="E56" s="25">
        <v>19940</v>
      </c>
      <c r="F56" s="25">
        <v>11324.6</v>
      </c>
      <c r="G56" s="25">
        <v>3313.1</v>
      </c>
      <c r="H56" s="25">
        <v>23029.1</v>
      </c>
      <c r="I56" s="25" t="s">
        <v>33</v>
      </c>
      <c r="J56" s="17" t="s">
        <v>33</v>
      </c>
      <c r="K56" s="25">
        <f t="shared" si="11"/>
        <v>59026.9</v>
      </c>
      <c r="L56" s="25">
        <v>3350.1</v>
      </c>
      <c r="M56" s="25">
        <v>4271.2</v>
      </c>
      <c r="N56" s="25">
        <v>11252.2</v>
      </c>
      <c r="O56" s="25">
        <v>9791.7000000000007</v>
      </c>
      <c r="P56" s="25">
        <v>23542.6</v>
      </c>
      <c r="Q56" s="25">
        <v>2629.3</v>
      </c>
      <c r="R56" s="25">
        <v>661.4</v>
      </c>
      <c r="S56" s="25">
        <v>864.6</v>
      </c>
      <c r="T56" s="25">
        <v>1514.1</v>
      </c>
      <c r="U56" s="17">
        <v>1149.7</v>
      </c>
      <c r="V56" s="25">
        <f t="shared" si="12"/>
        <v>116772.59999999999</v>
      </c>
      <c r="W56" s="25">
        <v>56959.199999999997</v>
      </c>
      <c r="X56" s="25" t="s">
        <v>33</v>
      </c>
      <c r="Y56" s="46" t="s">
        <v>33</v>
      </c>
    </row>
    <row r="57" spans="1:25">
      <c r="A57" s="5">
        <v>2002</v>
      </c>
      <c r="B57" s="27">
        <v>125692.4</v>
      </c>
      <c r="C57" s="15">
        <f t="shared" si="10"/>
        <v>63441.399999999994</v>
      </c>
      <c r="D57" s="25">
        <v>5129.3</v>
      </c>
      <c r="E57" s="25">
        <v>21231.1</v>
      </c>
      <c r="F57" s="25">
        <v>11237</v>
      </c>
      <c r="G57" s="25">
        <v>3405.6</v>
      </c>
      <c r="H57" s="25">
        <v>22438.400000000001</v>
      </c>
      <c r="I57" s="25" t="s">
        <v>33</v>
      </c>
      <c r="J57" s="17" t="s">
        <v>33</v>
      </c>
      <c r="K57" s="25">
        <f t="shared" si="11"/>
        <v>62096.4</v>
      </c>
      <c r="L57" s="25">
        <v>3550.1</v>
      </c>
      <c r="M57" s="25">
        <v>4642.3999999999996</v>
      </c>
      <c r="N57" s="25">
        <v>11672.4</v>
      </c>
      <c r="O57" s="25">
        <v>10447.700000000001</v>
      </c>
      <c r="P57" s="25">
        <v>24495.5</v>
      </c>
      <c r="Q57" s="25">
        <v>2838</v>
      </c>
      <c r="R57" s="25">
        <v>694.7</v>
      </c>
      <c r="S57" s="25">
        <v>932.6</v>
      </c>
      <c r="T57" s="25">
        <v>1596.3</v>
      </c>
      <c r="U57" s="17">
        <v>1226.7</v>
      </c>
      <c r="V57" s="25">
        <f t="shared" si="12"/>
        <v>120563.09999999999</v>
      </c>
      <c r="W57" s="25">
        <v>57633.3</v>
      </c>
      <c r="X57" s="25" t="s">
        <v>33</v>
      </c>
      <c r="Y57" s="46" t="s">
        <v>33</v>
      </c>
    </row>
    <row r="58" spans="1:25">
      <c r="A58" s="5">
        <v>2003</v>
      </c>
      <c r="B58" s="27">
        <v>128875.6</v>
      </c>
      <c r="C58" s="15">
        <f t="shared" si="10"/>
        <v>64415.5</v>
      </c>
      <c r="D58" s="25">
        <v>5144</v>
      </c>
      <c r="E58" s="25">
        <v>22371.9</v>
      </c>
      <c r="F58" s="25">
        <v>11292.4</v>
      </c>
      <c r="G58" s="25">
        <v>3478.4</v>
      </c>
      <c r="H58" s="25">
        <v>22128.799999999999</v>
      </c>
      <c r="I58" s="25" t="s">
        <v>33</v>
      </c>
      <c r="J58" s="17" t="s">
        <v>33</v>
      </c>
      <c r="K58" s="25">
        <f t="shared" si="11"/>
        <v>64281.700000000004</v>
      </c>
      <c r="L58" s="25">
        <v>3713.4</v>
      </c>
      <c r="M58" s="25">
        <v>5043.7</v>
      </c>
      <c r="N58" s="25">
        <v>11843.9</v>
      </c>
      <c r="O58" s="25">
        <v>10555.6</v>
      </c>
      <c r="P58" s="25">
        <v>25191</v>
      </c>
      <c r="Q58" s="25">
        <v>3061.3</v>
      </c>
      <c r="R58" s="25">
        <v>793.5</v>
      </c>
      <c r="S58" s="25">
        <v>1048.2</v>
      </c>
      <c r="T58" s="25">
        <v>1751.3</v>
      </c>
      <c r="U58" s="17">
        <v>1279.8</v>
      </c>
      <c r="V58" s="25">
        <f t="shared" si="12"/>
        <v>123731.6</v>
      </c>
      <c r="W58" s="25">
        <v>58557.9</v>
      </c>
      <c r="X58" s="25" t="s">
        <v>33</v>
      </c>
      <c r="Y58" s="46" t="s">
        <v>33</v>
      </c>
    </row>
    <row r="59" spans="1:25">
      <c r="A59" s="5">
        <v>2004</v>
      </c>
      <c r="B59" s="27">
        <v>133138.1</v>
      </c>
      <c r="C59" s="15">
        <f t="shared" si="10"/>
        <v>66541.5</v>
      </c>
      <c r="D59" s="25">
        <v>5159.8999999999996</v>
      </c>
      <c r="E59" s="25">
        <v>24020.3</v>
      </c>
      <c r="F59" s="25">
        <v>11542.1</v>
      </c>
      <c r="G59" s="25">
        <v>3654</v>
      </c>
      <c r="H59" s="25">
        <v>22165.200000000001</v>
      </c>
      <c r="I59" s="25" t="s">
        <v>33</v>
      </c>
      <c r="J59" s="17" t="s">
        <v>33</v>
      </c>
      <c r="K59" s="25">
        <f t="shared" si="11"/>
        <v>66348.2</v>
      </c>
      <c r="L59" s="25">
        <v>3875.8</v>
      </c>
      <c r="M59" s="25">
        <v>5475.2</v>
      </c>
      <c r="N59" s="25">
        <v>11727.6</v>
      </c>
      <c r="O59" s="25">
        <v>10672.6</v>
      </c>
      <c r="P59" s="25">
        <v>26065</v>
      </c>
      <c r="Q59" s="25">
        <v>3296.3</v>
      </c>
      <c r="R59" s="25">
        <v>905.6</v>
      </c>
      <c r="S59" s="25">
        <v>1139.5999999999999</v>
      </c>
      <c r="T59" s="25">
        <v>1844.4</v>
      </c>
      <c r="U59" s="17">
        <v>1346.1</v>
      </c>
      <c r="V59" s="25">
        <f t="shared" si="12"/>
        <v>127978.20000000001</v>
      </c>
      <c r="W59" s="25">
        <v>60657.8</v>
      </c>
      <c r="X59" s="25" t="s">
        <v>33</v>
      </c>
      <c r="Y59" s="46" t="s">
        <v>33</v>
      </c>
    </row>
    <row r="60" spans="1:25">
      <c r="A60" s="5">
        <v>2005</v>
      </c>
      <c r="B60" s="27">
        <v>140220.4</v>
      </c>
      <c r="C60" s="15">
        <f t="shared" si="10"/>
        <v>69881</v>
      </c>
      <c r="D60" s="25">
        <v>5165.1000000000004</v>
      </c>
      <c r="E60" s="25">
        <v>26595.7</v>
      </c>
      <c r="F60" s="25">
        <v>11818.1</v>
      </c>
      <c r="G60" s="25">
        <v>3895.1</v>
      </c>
      <c r="H60" s="25">
        <v>22407</v>
      </c>
      <c r="I60" s="25" t="s">
        <v>33</v>
      </c>
      <c r="J60" s="17" t="s">
        <v>33</v>
      </c>
      <c r="K60" s="25">
        <f t="shared" si="11"/>
        <v>69901.200000000012</v>
      </c>
      <c r="L60" s="25">
        <v>4119.3</v>
      </c>
      <c r="M60" s="25">
        <v>5907</v>
      </c>
      <c r="N60" s="25">
        <v>11945.3</v>
      </c>
      <c r="O60" s="25">
        <v>11199.7</v>
      </c>
      <c r="P60" s="25">
        <v>27692.800000000003</v>
      </c>
      <c r="Q60" s="25">
        <v>3458</v>
      </c>
      <c r="R60" s="25">
        <v>990.6</v>
      </c>
      <c r="S60" s="25">
        <v>1199.7</v>
      </c>
      <c r="T60" s="25">
        <v>1955.7</v>
      </c>
      <c r="U60" s="17">
        <v>1433.1</v>
      </c>
      <c r="V60" s="25">
        <f t="shared" si="12"/>
        <v>135055.29999999999</v>
      </c>
      <c r="W60" s="25">
        <v>64082</v>
      </c>
      <c r="X60" s="25" t="s">
        <v>33</v>
      </c>
      <c r="Y60" s="46" t="s">
        <v>33</v>
      </c>
    </row>
    <row r="61" spans="1:25">
      <c r="A61" s="5">
        <v>2006</v>
      </c>
      <c r="B61" s="27">
        <v>149518.70000000001</v>
      </c>
      <c r="C61" s="15">
        <f t="shared" si="10"/>
        <v>74084.7</v>
      </c>
      <c r="D61" s="25">
        <v>5120.3</v>
      </c>
      <c r="E61" s="25">
        <v>29892.400000000001</v>
      </c>
      <c r="F61" s="25">
        <v>12161.8</v>
      </c>
      <c r="G61" s="25">
        <v>4193.7</v>
      </c>
      <c r="H61" s="25">
        <v>22716.5</v>
      </c>
      <c r="I61" s="25" t="s">
        <v>33</v>
      </c>
      <c r="J61" s="17" t="s">
        <v>33</v>
      </c>
      <c r="K61" s="25">
        <f t="shared" si="11"/>
        <v>74638.100000000006</v>
      </c>
      <c r="L61" s="25">
        <v>4388.8999999999996</v>
      </c>
      <c r="M61" s="25">
        <v>6189.2</v>
      </c>
      <c r="N61" s="25">
        <v>12521.5</v>
      </c>
      <c r="O61" s="25">
        <v>11677.3</v>
      </c>
      <c r="P61" s="25">
        <v>30230.400000000001</v>
      </c>
      <c r="Q61" s="25">
        <v>3636.2</v>
      </c>
      <c r="R61" s="25">
        <v>1173.0999999999999</v>
      </c>
      <c r="S61" s="25">
        <v>1240</v>
      </c>
      <c r="T61" s="25">
        <v>2057.4</v>
      </c>
      <c r="U61" s="17">
        <v>1524.1</v>
      </c>
      <c r="V61" s="25">
        <f t="shared" si="12"/>
        <v>144398.40000000002</v>
      </c>
      <c r="W61" s="25">
        <v>68560.899999999994</v>
      </c>
      <c r="X61" s="25" t="s">
        <v>33</v>
      </c>
      <c r="Y61" s="46" t="s">
        <v>33</v>
      </c>
    </row>
    <row r="62" spans="1:25">
      <c r="A62" s="5">
        <v>2007</v>
      </c>
      <c r="B62" s="27">
        <v>158658.4</v>
      </c>
      <c r="C62" s="15">
        <f t="shared" si="10"/>
        <v>78226.700000000012</v>
      </c>
      <c r="D62" s="25">
        <v>5137.6000000000004</v>
      </c>
      <c r="E62" s="25">
        <v>32873.300000000003</v>
      </c>
      <c r="F62" s="25">
        <v>12587.2</v>
      </c>
      <c r="G62" s="25">
        <v>4592.2</v>
      </c>
      <c r="H62" s="25">
        <v>23036.400000000001</v>
      </c>
      <c r="I62" s="25" t="s">
        <v>33</v>
      </c>
      <c r="J62" s="17" t="s">
        <v>33</v>
      </c>
      <c r="K62" s="25">
        <f t="shared" si="11"/>
        <v>79282.500000000015</v>
      </c>
      <c r="L62" s="25">
        <v>4694.6000000000004</v>
      </c>
      <c r="M62" s="25">
        <v>6619.3</v>
      </c>
      <c r="N62" s="25">
        <v>13271.6</v>
      </c>
      <c r="O62" s="25">
        <v>11825.4</v>
      </c>
      <c r="P62" s="25">
        <v>32498.799999999999</v>
      </c>
      <c r="Q62" s="25">
        <v>3949.3</v>
      </c>
      <c r="R62" s="25">
        <v>1399.6</v>
      </c>
      <c r="S62" s="25">
        <v>1310.3</v>
      </c>
      <c r="T62" s="25">
        <v>2121.8000000000002</v>
      </c>
      <c r="U62" s="17">
        <v>1591.8</v>
      </c>
      <c r="V62" s="25">
        <f t="shared" si="12"/>
        <v>153520.79999999999</v>
      </c>
      <c r="W62" s="25">
        <v>72935</v>
      </c>
      <c r="X62" s="25" t="s">
        <v>33</v>
      </c>
      <c r="Y62" s="46" t="s">
        <v>33</v>
      </c>
    </row>
    <row r="63" spans="1:25">
      <c r="A63" s="5">
        <v>2008</v>
      </c>
      <c r="B63" s="27">
        <v>166582.29999999999</v>
      </c>
      <c r="C63" s="15">
        <f t="shared" si="10"/>
        <v>82045.399999999994</v>
      </c>
      <c r="D63" s="25">
        <v>5232.2</v>
      </c>
      <c r="E63" s="25">
        <v>35467.4</v>
      </c>
      <c r="F63" s="25">
        <v>13022.4</v>
      </c>
      <c r="G63" s="25">
        <v>5019</v>
      </c>
      <c r="H63" s="25">
        <v>23304.400000000001</v>
      </c>
      <c r="I63" s="25" t="s">
        <v>33</v>
      </c>
      <c r="J63" s="17" t="s">
        <v>33</v>
      </c>
      <c r="K63" s="25">
        <f t="shared" si="11"/>
        <v>83009.8</v>
      </c>
      <c r="L63" s="25">
        <v>5065.1000000000004</v>
      </c>
      <c r="M63" s="25">
        <v>7207.1</v>
      </c>
      <c r="N63" s="25">
        <v>14161.3</v>
      </c>
      <c r="O63" s="25">
        <v>11948.5</v>
      </c>
      <c r="P63" s="25">
        <v>33501.100000000006</v>
      </c>
      <c r="Q63" s="25">
        <v>4259</v>
      </c>
      <c r="R63" s="25">
        <v>1601.5</v>
      </c>
      <c r="S63" s="25">
        <v>1428.4</v>
      </c>
      <c r="T63" s="25">
        <v>2197.8000000000002</v>
      </c>
      <c r="U63" s="17">
        <v>1640</v>
      </c>
      <c r="V63" s="25">
        <f t="shared" si="12"/>
        <v>161350.09999999998</v>
      </c>
      <c r="W63" s="25">
        <v>76886.399999999994</v>
      </c>
      <c r="X63" s="25" t="s">
        <v>33</v>
      </c>
      <c r="Y63" s="46" t="s">
        <v>33</v>
      </c>
    </row>
    <row r="64" spans="1:25">
      <c r="A64" s="5">
        <v>2009</v>
      </c>
      <c r="B64" s="27">
        <v>168789.6</v>
      </c>
      <c r="C64" s="15">
        <f t="shared" si="10"/>
        <v>83074.399999999994</v>
      </c>
      <c r="D64" s="25">
        <v>5300</v>
      </c>
      <c r="E64" s="25">
        <v>36345</v>
      </c>
      <c r="F64" s="25">
        <v>13544.6</v>
      </c>
      <c r="G64" s="25">
        <v>5261.6</v>
      </c>
      <c r="H64" s="25">
        <v>22623.200000000001</v>
      </c>
      <c r="I64" s="25" t="s">
        <v>33</v>
      </c>
      <c r="J64" s="17" t="s">
        <v>33</v>
      </c>
      <c r="K64" s="25">
        <f t="shared" si="11"/>
        <v>83928.400000000009</v>
      </c>
      <c r="L64" s="25">
        <v>5299.1</v>
      </c>
      <c r="M64" s="25">
        <v>7409.3</v>
      </c>
      <c r="N64" s="25">
        <v>14721.4</v>
      </c>
      <c r="O64" s="25">
        <v>12162.1</v>
      </c>
      <c r="P64" s="25">
        <v>32581.599999999999</v>
      </c>
      <c r="Q64" s="25">
        <v>4458.3</v>
      </c>
      <c r="R64" s="25">
        <v>1759.4</v>
      </c>
      <c r="S64" s="25">
        <v>1507.1</v>
      </c>
      <c r="T64" s="25">
        <v>2309.5</v>
      </c>
      <c r="U64" s="17">
        <v>1720.6</v>
      </c>
      <c r="V64" s="25">
        <f t="shared" si="12"/>
        <v>163489.60000000001</v>
      </c>
      <c r="W64" s="25">
        <v>77953.399999999994</v>
      </c>
      <c r="X64" s="25" t="s">
        <v>33</v>
      </c>
      <c r="Y64" s="46" t="s">
        <v>33</v>
      </c>
    </row>
    <row r="65" spans="1:25">
      <c r="A65" s="5">
        <v>2010</v>
      </c>
      <c r="B65" s="27">
        <v>167722.9</v>
      </c>
      <c r="C65" s="15">
        <f t="shared" si="10"/>
        <v>82437.3</v>
      </c>
      <c r="D65" s="25">
        <v>5362.9</v>
      </c>
      <c r="E65" s="25">
        <v>35905.699999999997</v>
      </c>
      <c r="F65" s="25">
        <v>14268.4</v>
      </c>
      <c r="G65" s="25">
        <v>5443.3</v>
      </c>
      <c r="H65" s="25">
        <v>21457</v>
      </c>
      <c r="I65" s="25" t="s">
        <v>33</v>
      </c>
      <c r="J65" s="17" t="s">
        <v>33</v>
      </c>
      <c r="K65" s="25">
        <f t="shared" si="11"/>
        <v>83425.600000000006</v>
      </c>
      <c r="L65" s="25">
        <v>5412.5</v>
      </c>
      <c r="M65" s="25">
        <v>7318.2</v>
      </c>
      <c r="N65" s="25">
        <v>15087.3</v>
      </c>
      <c r="O65" s="25">
        <v>12324.8</v>
      </c>
      <c r="P65" s="25">
        <v>31026.9</v>
      </c>
      <c r="Q65" s="25">
        <v>4651.8999999999996</v>
      </c>
      <c r="R65" s="25">
        <v>1861.4</v>
      </c>
      <c r="S65" s="25">
        <v>1557.8</v>
      </c>
      <c r="T65" s="25">
        <v>2384</v>
      </c>
      <c r="U65" s="17">
        <v>1800.8</v>
      </c>
      <c r="V65" s="25">
        <f t="shared" si="12"/>
        <v>162360</v>
      </c>
      <c r="W65" s="25">
        <v>77232.7</v>
      </c>
      <c r="X65" s="25" t="s">
        <v>33</v>
      </c>
      <c r="Y65" s="46" t="s">
        <v>33</v>
      </c>
    </row>
    <row r="67" spans="1:25">
      <c r="A67" s="4"/>
      <c r="B67" s="10" t="s">
        <v>21</v>
      </c>
      <c r="C67" s="8"/>
      <c r="D67" s="8"/>
      <c r="E67" s="8"/>
      <c r="F67" s="8"/>
      <c r="G67" s="8"/>
      <c r="H67" s="8"/>
      <c r="I67" s="8"/>
      <c r="J67" s="8"/>
      <c r="K67" s="10" t="s">
        <v>21</v>
      </c>
      <c r="L67" s="10"/>
      <c r="M67" s="8"/>
      <c r="N67" s="8"/>
      <c r="O67" s="8"/>
      <c r="P67" s="8"/>
      <c r="Q67" s="8"/>
      <c r="R67" s="8"/>
      <c r="S67" s="8"/>
      <c r="T67" s="8"/>
      <c r="U67" s="8"/>
      <c r="V67" s="10" t="s">
        <v>21</v>
      </c>
      <c r="W67" s="8"/>
      <c r="X67" s="8"/>
      <c r="Y67" s="2"/>
    </row>
    <row r="68" spans="1:25">
      <c r="A68" s="29" t="s">
        <v>22</v>
      </c>
      <c r="B68" s="18">
        <f>IF(ISERROR((POWER(VLOOKUP(VALUE(RIGHT($A68,4)),$A$50:$Y$66,COLUMN(B$66),)/VLOOKUP(VALUE(LEFT($A68,4)),$A$50:$Y$66,COLUMN(B$66),),1/(VALUE(RIGHT($A68,4))-VALUE(LEFT($A68,4))))-1)*100),"n.a.",(POWER(VLOOKUP(VALUE(RIGHT($A68,4)),$A$50:$Y$66,COLUMN(B$66),)/VLOOKUP(VALUE(LEFT($A68,4)),$A$50:$Y$66,COLUMN(B$66),),1/(VALUE(RIGHT($A68,4))-VALUE(LEFT($A68,4))))-1)*100)</f>
        <v>4.3057852880136416</v>
      </c>
      <c r="C68" s="9">
        <f t="shared" ref="C68:R70" si="13">IF(ISERROR((POWER(VLOOKUP(VALUE(RIGHT($A68,4)),$A$50:$Y$66,COLUMN(C$66),)/VLOOKUP(VALUE(LEFT($A68,4)),$A$50:$Y$66,COLUMN(C$66),),1/(VALUE(RIGHT($A68,4))-VALUE(LEFT($A68,4))))-1)*100),"n.a.",(POWER(VLOOKUP(VALUE(RIGHT($A68,4)),$A$50:$Y$66,COLUMN(C$66),)/VLOOKUP(VALUE(LEFT($A68,4)),$A$50:$Y$66,COLUMN(C$66),),1/(VALUE(RIGHT($A68,4))-VALUE(LEFT($A68,4))))-1)*100)</f>
        <v>3.0727483398500066</v>
      </c>
      <c r="D68" s="9">
        <f t="shared" si="13"/>
        <v>0.54693111475045963</v>
      </c>
      <c r="E68" s="9">
        <f t="shared" si="13"/>
        <v>6.6070216477161825</v>
      </c>
      <c r="F68" s="9">
        <f t="shared" si="13"/>
        <v>1.7363938210661178</v>
      </c>
      <c r="G68" s="9">
        <f t="shared" si="13"/>
        <v>5.7295793119973348</v>
      </c>
      <c r="H68" s="9">
        <f t="shared" si="13"/>
        <v>0.18337427349917057</v>
      </c>
      <c r="I68" s="9" t="str">
        <f t="shared" si="13"/>
        <v>n.a.</v>
      </c>
      <c r="J68" s="20" t="str">
        <f t="shared" si="13"/>
        <v>n.a.</v>
      </c>
      <c r="K68" s="9">
        <f t="shared" si="13"/>
        <v>5.4644022695579775</v>
      </c>
      <c r="L68" s="9">
        <f t="shared" si="13"/>
        <v>6.2964933979391846</v>
      </c>
      <c r="M68" s="9">
        <f t="shared" si="13"/>
        <v>5.9690685633670304</v>
      </c>
      <c r="N68" s="9">
        <f t="shared" si="13"/>
        <v>4.8144694818299305</v>
      </c>
      <c r="O68" s="9">
        <f t="shared" si="13"/>
        <v>4.3979852721049539</v>
      </c>
      <c r="P68" s="9">
        <f t="shared" si="13"/>
        <v>5.185581064747713</v>
      </c>
      <c r="Q68" s="9">
        <f t="shared" si="13"/>
        <v>11.866132808864016</v>
      </c>
      <c r="R68" s="9">
        <f t="shared" si="13"/>
        <v>9.7464737325700046</v>
      </c>
      <c r="S68" s="9">
        <f t="shared" ref="S68:Y70" si="14">IF(ISERROR((POWER(VLOOKUP(VALUE(RIGHT($A68,4)),$A$50:$Y$66,COLUMN(S$66),)/VLOOKUP(VALUE(LEFT($A68,4)),$A$50:$Y$66,COLUMN(S$66),),1/(VALUE(RIGHT($A68,4))-VALUE(LEFT($A68,4))))-1)*100),"n.a.",(POWER(VLOOKUP(VALUE(RIGHT($A68,4)),$A$50:$Y$66,COLUMN(S$66),)/VLOOKUP(VALUE(LEFT($A68,4)),$A$50:$Y$66,COLUMN(S$66),),1/(VALUE(RIGHT($A68,4))-VALUE(LEFT($A68,4))))-1)*100)</f>
        <v>7.1977463948969866</v>
      </c>
      <c r="T68" s="9">
        <f t="shared" si="14"/>
        <v>3.8100653170644483</v>
      </c>
      <c r="U68" s="20">
        <f t="shared" si="14"/>
        <v>6.0677642515570396</v>
      </c>
      <c r="V68" s="9">
        <f t="shared" si="14"/>
        <v>4.4696194014039792</v>
      </c>
      <c r="W68" s="9">
        <f t="shared" si="14"/>
        <v>3.3916056300560715</v>
      </c>
      <c r="X68" s="9" t="str">
        <f t="shared" si="14"/>
        <v>n.a.</v>
      </c>
      <c r="Y68" s="46" t="str">
        <f t="shared" si="14"/>
        <v>n.a.</v>
      </c>
    </row>
    <row r="69" spans="1:25">
      <c r="A69" s="29" t="s">
        <v>23</v>
      </c>
      <c r="B69" s="19">
        <f t="shared" ref="B69:B70" si="15">IF(ISERROR((POWER(VLOOKUP(VALUE(RIGHT($A69,4)),$A$50:$Y$66,COLUMN(B$66),)/VLOOKUP(VALUE(LEFT($A69,4)),$A$50:$Y$66,COLUMN(B$66),),1/(VALUE(RIGHT($A69,4))-VALUE(LEFT($A69,4))))-1)*100),"n.a.",(POWER(VLOOKUP(VALUE(RIGHT($A69,4)),$A$50:$Y$66,COLUMN(B$66),)/VLOOKUP(VALUE(LEFT($A69,4)),$A$50:$Y$66,COLUMN(B$66),),1/(VALUE(RIGHT($A69,4))-VALUE(LEFT($A69,4))))-1)*100)</f>
        <v>6.348273070336008</v>
      </c>
      <c r="C69" s="9">
        <f t="shared" si="13"/>
        <v>3.2700098783378984</v>
      </c>
      <c r="D69" s="9">
        <f t="shared" si="13"/>
        <v>1.5705448438287029</v>
      </c>
      <c r="E69" s="9">
        <f t="shared" si="13"/>
        <v>5.7150822714379768</v>
      </c>
      <c r="F69" s="9">
        <f t="shared" si="13"/>
        <v>-8.9789233802417545E-2</v>
      </c>
      <c r="G69" s="9">
        <f t="shared" si="13"/>
        <v>5.7425574157228709</v>
      </c>
      <c r="H69" s="9">
        <f t="shared" si="13"/>
        <v>3.2526400744009587</v>
      </c>
      <c r="I69" s="9" t="str">
        <f t="shared" si="13"/>
        <v>n.a.</v>
      </c>
      <c r="J69" s="21" t="str">
        <f t="shared" si="13"/>
        <v>n.a.</v>
      </c>
      <c r="K69" s="9">
        <f t="shared" si="13"/>
        <v>9.7889568933664073</v>
      </c>
      <c r="L69" s="9">
        <f t="shared" si="13"/>
        <v>9.1595258373274646</v>
      </c>
      <c r="M69" s="9">
        <f t="shared" si="13"/>
        <v>5.1719867356399662</v>
      </c>
      <c r="N69" s="9">
        <f t="shared" si="13"/>
        <v>9.9031325922492854</v>
      </c>
      <c r="O69" s="9">
        <f t="shared" si="13"/>
        <v>8.5033839225420635</v>
      </c>
      <c r="P69" s="9">
        <f t="shared" si="13"/>
        <v>10.856474394804906</v>
      </c>
      <c r="Q69" s="9">
        <f t="shared" si="13"/>
        <v>27.566450994888548</v>
      </c>
      <c r="R69" s="9">
        <f t="shared" si="13"/>
        <v>4.2945681134176406</v>
      </c>
      <c r="S69" s="9">
        <f t="shared" si="14"/>
        <v>9.8997687085541806</v>
      </c>
      <c r="T69" s="9">
        <f t="shared" si="14"/>
        <v>1.410025295618178</v>
      </c>
      <c r="U69" s="21">
        <f t="shared" si="14"/>
        <v>8.7303409051525662</v>
      </c>
      <c r="V69" s="9">
        <f t="shared" si="14"/>
        <v>6.5957589877546186</v>
      </c>
      <c r="W69" s="9">
        <f t="shared" si="14"/>
        <v>3.4405798779359564</v>
      </c>
      <c r="X69" s="9" t="str">
        <f t="shared" si="14"/>
        <v>n.a.</v>
      </c>
      <c r="Y69" s="46" t="str">
        <f t="shared" si="14"/>
        <v>n.a.</v>
      </c>
    </row>
    <row r="70" spans="1:25">
      <c r="A70" s="29" t="s">
        <v>24</v>
      </c>
      <c r="B70" s="19">
        <f t="shared" si="15"/>
        <v>3.7007228399500214</v>
      </c>
      <c r="C70" s="9">
        <f t="shared" si="13"/>
        <v>3.0136433870311619</v>
      </c>
      <c r="D70" s="9">
        <f t="shared" si="13"/>
        <v>0.24186333463649401</v>
      </c>
      <c r="E70" s="9">
        <f t="shared" si="13"/>
        <v>6.8760680489038828</v>
      </c>
      <c r="F70" s="9">
        <f t="shared" si="13"/>
        <v>2.2907301769856225</v>
      </c>
      <c r="G70" s="9">
        <f t="shared" si="13"/>
        <v>5.7256861914927404</v>
      </c>
      <c r="H70" s="9">
        <f t="shared" si="13"/>
        <v>-0.71948939754756802</v>
      </c>
      <c r="I70" s="9" t="str">
        <f t="shared" si="13"/>
        <v>n.a.</v>
      </c>
      <c r="J70" s="21" t="str">
        <f t="shared" si="13"/>
        <v>n.a.</v>
      </c>
      <c r="K70" s="9">
        <f t="shared" si="13"/>
        <v>4.2005632701482165</v>
      </c>
      <c r="L70" s="9">
        <f t="shared" si="13"/>
        <v>5.4523171380107538</v>
      </c>
      <c r="M70" s="9">
        <f t="shared" si="13"/>
        <v>6.2093690218180342</v>
      </c>
      <c r="N70" s="9">
        <f t="shared" si="13"/>
        <v>3.3343212658182964</v>
      </c>
      <c r="O70" s="9">
        <f t="shared" si="13"/>
        <v>3.1969276753923248</v>
      </c>
      <c r="P70" s="9">
        <f t="shared" si="13"/>
        <v>3.5415721219099749</v>
      </c>
      <c r="Q70" s="9">
        <f t="shared" si="13"/>
        <v>7.5442686081882648</v>
      </c>
      <c r="R70" s="9">
        <f t="shared" si="13"/>
        <v>11.436955950970585</v>
      </c>
      <c r="S70" s="9">
        <f t="shared" si="14"/>
        <v>6.4001691562542318</v>
      </c>
      <c r="T70" s="9">
        <f t="shared" si="14"/>
        <v>4.5410929630950614</v>
      </c>
      <c r="U70" s="21">
        <f t="shared" si="14"/>
        <v>5.2817788409955435</v>
      </c>
      <c r="V70" s="9">
        <f t="shared" si="14"/>
        <v>3.8400858222614742</v>
      </c>
      <c r="W70" s="9">
        <f t="shared" si="14"/>
        <v>3.3769178776571485</v>
      </c>
      <c r="X70" s="9" t="str">
        <f t="shared" si="14"/>
        <v>n.a.</v>
      </c>
      <c r="Y70" s="46" t="str">
        <f t="shared" si="14"/>
        <v>n.a.</v>
      </c>
    </row>
    <row r="72" spans="1:25">
      <c r="B72" s="1" t="s">
        <v>141</v>
      </c>
      <c r="C72" s="1" t="s">
        <v>160</v>
      </c>
      <c r="K72" s="1" t="s">
        <v>30</v>
      </c>
      <c r="L72" s="1" t="s">
        <v>185</v>
      </c>
      <c r="V72" s="1" t="s">
        <v>30</v>
      </c>
      <c r="W72" s="1" t="s">
        <v>145</v>
      </c>
    </row>
    <row r="73" spans="1:25">
      <c r="B73" s="1" t="s">
        <v>20</v>
      </c>
      <c r="C73" s="1" t="s">
        <v>59</v>
      </c>
      <c r="L73" s="1" t="s">
        <v>186</v>
      </c>
      <c r="W73" s="1" t="s">
        <v>161</v>
      </c>
    </row>
    <row r="74" spans="1:25">
      <c r="K74" s="1" t="s">
        <v>20</v>
      </c>
      <c r="L74" s="1" t="s">
        <v>59</v>
      </c>
      <c r="V74" s="1" t="s">
        <v>20</v>
      </c>
      <c r="W74" s="1" t="s">
        <v>59</v>
      </c>
    </row>
  </sheetData>
  <mergeCells count="9">
    <mergeCell ref="B51:J51"/>
    <mergeCell ref="K51:U51"/>
    <mergeCell ref="V51:Y51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6" max="16383" man="1"/>
  </rowBreaks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Y73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Contents'!B24</f>
        <v>Table 15: Nominal Net Investment, Canada, Business Sector Industries, 1997-2010</v>
      </c>
      <c r="K1" s="7" t="str">
        <f>B1 &amp; " (continued)"</f>
        <v>Table 15: Nominal Net Investment, Canada, Business Sector Industries, 1997-2010 (continued)</v>
      </c>
      <c r="L1" s="7"/>
      <c r="V1" s="7" t="str">
        <f>K1</f>
        <v>Table 15: Nominal Net Investment,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f>IF(ISERROR(Gross_Inv_Can!B5-Dep_Inv_Can!B5),"..",Gross_Inv_Can!B5-Dep_Inv_Can!B5)</f>
        <v>19663</v>
      </c>
      <c r="C5" s="15">
        <f>IF(ISERROR(Gross_Inv_Can!C5-Dep_Inv_Can!C5),"..",Gross_Inv_Can!C5-Dep_Inv_Can!C5)</f>
        <v>7589.2999999999956</v>
      </c>
      <c r="D5" s="25">
        <f>IF(ISERROR(Gross_Inv_Can!D5-Dep_Inv_Can!D5),"..",Gross_Inv_Can!D5-Dep_Inv_Can!D5)</f>
        <v>547.59999999999945</v>
      </c>
      <c r="E5" s="25">
        <f>IF(ISERROR(Gross_Inv_Can!E5-Dep_Inv_Can!E5),"..",Gross_Inv_Can!E5-Dep_Inv_Can!E5)</f>
        <v>8073.0000000000018</v>
      </c>
      <c r="F5" s="25">
        <f>IF(ISERROR(Gross_Inv_Can!F5-Dep_Inv_Can!F5),"..",Gross_Inv_Can!F5-Dep_Inv_Can!F5)</f>
        <v>-3563.8</v>
      </c>
      <c r="G5" s="25">
        <f>IF(ISERROR(Gross_Inv_Can!G5-Dep_Inv_Can!G5),"..",Gross_Inv_Can!G5-Dep_Inv_Can!G5)</f>
        <v>408.69999999999982</v>
      </c>
      <c r="H5" s="25">
        <f>IF(ISERROR(Gross_Inv_Can!H5-Dep_Inv_Can!H5),"..",Gross_Inv_Can!H5-Dep_Inv_Can!H5)</f>
        <v>2123.7999999999993</v>
      </c>
      <c r="I5" s="25" t="str">
        <f>IF(ISERROR(Gross_Inv_Can!I5-Dep_Inv_Can!I5),"..",Gross_Inv_Can!I5-Dep_Inv_Can!I5)</f>
        <v>..</v>
      </c>
      <c r="J5" s="17" t="str">
        <f>IF(ISERROR(Gross_Inv_Can!J5-Dep_Inv_Can!J5),"..",Gross_Inv_Can!J5-Dep_Inv_Can!J5)</f>
        <v>..</v>
      </c>
      <c r="K5" s="25">
        <f>IF(ISERROR(Gross_Inv_Can!K5-Dep_Inv_Can!K5),"..",Gross_Inv_Can!K5-Dep_Inv_Can!K5)</f>
        <v>12073.600000000013</v>
      </c>
      <c r="L5" s="25">
        <f>IF(ISERROR(Gross_Inv_Can!L5-Dep_Inv_Can!L5),"..",Gross_Inv_Can!L5-Dep_Inv_Can!L5)</f>
        <v>1445.4</v>
      </c>
      <c r="M5" s="25">
        <f>IF(ISERROR(Gross_Inv_Can!M5-Dep_Inv_Can!M5),"..",Gross_Inv_Can!M5-Dep_Inv_Can!M5)</f>
        <v>1170.7999999999997</v>
      </c>
      <c r="N5" s="25">
        <f>IF(ISERROR(Gross_Inv_Can!N5-Dep_Inv_Can!N5),"..",Gross_Inv_Can!N5-Dep_Inv_Can!N5)</f>
        <v>1769.7000000000007</v>
      </c>
      <c r="O5" s="25">
        <f>IF(ISERROR(Gross_Inv_Can!O5-Dep_Inv_Can!O5),"..",Gross_Inv_Can!O5-Dep_Inv_Can!O5)</f>
        <v>1617.7999999999993</v>
      </c>
      <c r="P5" s="25">
        <f>IF(ISERROR(Gross_Inv_Can!P5-Dep_Inv_Can!P5),"..",Gross_Inv_Can!P5-Dep_Inv_Can!P5)</f>
        <v>3890.2000000000007</v>
      </c>
      <c r="Q5" s="25">
        <f>IF(ISERROR(Gross_Inv_Can!Q5-Dep_Inv_Can!Q5),"..",Gross_Inv_Can!Q5-Dep_Inv_Can!Q5)</f>
        <v>1001.8000000000002</v>
      </c>
      <c r="R5" s="25">
        <f>IF(ISERROR(Gross_Inv_Can!R5-Dep_Inv_Can!R5),"..",Gross_Inv_Can!R5-Dep_Inv_Can!R5)</f>
        <v>402.19999999999993</v>
      </c>
      <c r="S5" s="25">
        <f>IF(ISERROR(Gross_Inv_Can!S5-Dep_Inv_Can!S5),"..",Gross_Inv_Can!S5-Dep_Inv_Can!S5)</f>
        <v>278.10000000000002</v>
      </c>
      <c r="T5" s="25">
        <f>IF(ISERROR(Gross_Inv_Can!T5-Dep_Inv_Can!T5),"..",Gross_Inv_Can!T5-Dep_Inv_Can!T5)</f>
        <v>-54</v>
      </c>
      <c r="U5" s="17">
        <f>IF(ISERROR(Gross_Inv_Can!U5-Dep_Inv_Can!U5),"..",Gross_Inv_Can!U5-Dep_Inv_Can!U5)</f>
        <v>551.6</v>
      </c>
      <c r="V5" s="25">
        <f>IF(ISERROR(Gross_Inv_Can!V5-Dep_Inv_Can!V5),"..",Gross_Inv_Can!V5-Dep_Inv_Can!V5)</f>
        <v>19115.400000000009</v>
      </c>
      <c r="W5" s="25">
        <f>IF(ISERROR(Gross_Inv_Can!W5-Dep_Inv_Can!W5),"..",Gross_Inv_Can!W5-Dep_Inv_Can!W5)</f>
        <v>7011.3999999999942</v>
      </c>
      <c r="X5" s="25" t="str">
        <f>IF(ISERROR(Gross_Inv_Can!X5-Dep_Inv_Can!X5),"..",Gross_Inv_Can!X5-Dep_Inv_Can!X5)</f>
        <v>..</v>
      </c>
      <c r="Y5" s="46" t="str">
        <f>IF(ISERROR(Gross_Inv_Can!Y5-Dep_Inv_Can!Y5),"..",Gross_Inv_Can!Y5-Dep_Inv_Can!Y5)</f>
        <v>..</v>
      </c>
    </row>
    <row r="6" spans="1:25">
      <c r="A6" s="5">
        <v>1998</v>
      </c>
      <c r="B6" s="27">
        <f>IF(ISERROR(Gross_Inv_Can!B6-Dep_Inv_Can!B6),"..",Gross_Inv_Can!B6-Dep_Inv_Can!B6)</f>
        <v>19413.699999999997</v>
      </c>
      <c r="C6" s="15">
        <f>IF(ISERROR(Gross_Inv_Can!C6-Dep_Inv_Can!C6),"..",Gross_Inv_Can!C6-Dep_Inv_Can!C6)</f>
        <v>4749.0999999999985</v>
      </c>
      <c r="D6" s="25">
        <f>IF(ISERROR(Gross_Inv_Can!D6-Dep_Inv_Can!D6),"..",Gross_Inv_Can!D6-Dep_Inv_Can!D6)</f>
        <v>511.89999999999964</v>
      </c>
      <c r="E6" s="25">
        <f>IF(ISERROR(Gross_Inv_Can!E6-Dep_Inv_Can!E6),"..",Gross_Inv_Can!E6-Dep_Inv_Can!E6)</f>
        <v>4922.2999999999993</v>
      </c>
      <c r="F6" s="25">
        <f>IF(ISERROR(Gross_Inv_Can!F6-Dep_Inv_Can!F6),"..",Gross_Inv_Can!F6-Dep_Inv_Can!F6)</f>
        <v>-2566.6000000000004</v>
      </c>
      <c r="G6" s="25">
        <f>IF(ISERROR(Gross_Inv_Can!G6-Dep_Inv_Can!G6),"..",Gross_Inv_Can!G6-Dep_Inv_Can!G6)</f>
        <v>388</v>
      </c>
      <c r="H6" s="25">
        <f>IF(ISERROR(Gross_Inv_Can!H6-Dep_Inv_Can!H6),"..",Gross_Inv_Can!H6-Dep_Inv_Can!H6)</f>
        <v>1493.5</v>
      </c>
      <c r="I6" s="25" t="str">
        <f>IF(ISERROR(Gross_Inv_Can!I6-Dep_Inv_Can!I6),"..",Gross_Inv_Can!I6-Dep_Inv_Can!I6)</f>
        <v>..</v>
      </c>
      <c r="J6" s="17" t="str">
        <f>IF(ISERROR(Gross_Inv_Can!J6-Dep_Inv_Can!J6),"..",Gross_Inv_Can!J6-Dep_Inv_Can!J6)</f>
        <v>..</v>
      </c>
      <c r="K6" s="25">
        <f>IF(ISERROR(Gross_Inv_Can!K6-Dep_Inv_Can!K6),"..",Gross_Inv_Can!K6-Dep_Inv_Can!K6)</f>
        <v>14664.600000000006</v>
      </c>
      <c r="L6" s="25">
        <f>IF(ISERROR(Gross_Inv_Can!L6-Dep_Inv_Can!L6),"..",Gross_Inv_Can!L6-Dep_Inv_Can!L6)</f>
        <v>686.19999999999982</v>
      </c>
      <c r="M6" s="25">
        <f>IF(ISERROR(Gross_Inv_Can!M6-Dep_Inv_Can!M6),"..",Gross_Inv_Can!M6-Dep_Inv_Can!M6)</f>
        <v>683.30000000000018</v>
      </c>
      <c r="N6" s="25">
        <f>IF(ISERROR(Gross_Inv_Can!N6-Dep_Inv_Can!N6),"..",Gross_Inv_Can!N6-Dep_Inv_Can!N6)</f>
        <v>4739</v>
      </c>
      <c r="O6" s="25">
        <f>IF(ISERROR(Gross_Inv_Can!O6-Dep_Inv_Can!O6),"..",Gross_Inv_Can!O6-Dep_Inv_Can!O6)</f>
        <v>1104.8999999999996</v>
      </c>
      <c r="P6" s="25">
        <f>IF(ISERROR(Gross_Inv_Can!P6-Dep_Inv_Can!P6),"..",Gross_Inv_Can!P6-Dep_Inv_Can!P6)</f>
        <v>5253.4000000000015</v>
      </c>
      <c r="Q6" s="25">
        <f>IF(ISERROR(Gross_Inv_Can!Q6-Dep_Inv_Can!Q6),"..",Gross_Inv_Can!Q6-Dep_Inv_Can!Q6)</f>
        <v>1458</v>
      </c>
      <c r="R6" s="25">
        <f>IF(ISERROR(Gross_Inv_Can!R6-Dep_Inv_Can!R6),"..",Gross_Inv_Can!R6-Dep_Inv_Can!R6)</f>
        <v>21.399999999999977</v>
      </c>
      <c r="S6" s="25">
        <f>IF(ISERROR(Gross_Inv_Can!S6-Dep_Inv_Can!S6),"..",Gross_Inv_Can!S6-Dep_Inv_Can!S6)</f>
        <v>185.5</v>
      </c>
      <c r="T6" s="25">
        <f>IF(ISERROR(Gross_Inv_Can!T6-Dep_Inv_Can!T6),"..",Gross_Inv_Can!T6-Dep_Inv_Can!T6)</f>
        <v>166.89999999999986</v>
      </c>
      <c r="U6" s="17">
        <f>IF(ISERROR(Gross_Inv_Can!U6-Dep_Inv_Can!U6),"..",Gross_Inv_Can!U6-Dep_Inv_Can!U6)</f>
        <v>365.99999999999989</v>
      </c>
      <c r="V6" s="25">
        <f>IF(ISERROR(Gross_Inv_Can!V6-Dep_Inv_Can!V6),"..",Gross_Inv_Can!V6-Dep_Inv_Can!V6)</f>
        <v>18901.800000000003</v>
      </c>
      <c r="W6" s="25">
        <f>IF(ISERROR(Gross_Inv_Can!W6-Dep_Inv_Can!W6),"..",Gross_Inv_Can!W6-Dep_Inv_Can!W6)</f>
        <v>4179.5999999999985</v>
      </c>
      <c r="X6" s="25" t="str">
        <f>IF(ISERROR(Gross_Inv_Can!X6-Dep_Inv_Can!X6),"..",Gross_Inv_Can!X6-Dep_Inv_Can!X6)</f>
        <v>..</v>
      </c>
      <c r="Y6" s="46" t="str">
        <f>IF(ISERROR(Gross_Inv_Can!Y6-Dep_Inv_Can!Y6),"..",Gross_Inv_Can!Y6-Dep_Inv_Can!Y6)</f>
        <v>..</v>
      </c>
    </row>
    <row r="7" spans="1:25">
      <c r="A7" s="5">
        <v>1999</v>
      </c>
      <c r="B7" s="27">
        <f>IF(ISERROR(Gross_Inv_Can!B7-Dep_Inv_Can!B7),"..",Gross_Inv_Can!B7-Dep_Inv_Can!B7)</f>
        <v>19481.199999999997</v>
      </c>
      <c r="C7" s="15">
        <f>IF(ISERROR(Gross_Inv_Can!C7-Dep_Inv_Can!C7),"..",Gross_Inv_Can!C7-Dep_Inv_Can!C7)</f>
        <v>1539.9000000000015</v>
      </c>
      <c r="D7" s="25">
        <f>IF(ISERROR(Gross_Inv_Can!D7-Dep_Inv_Can!D7),"..",Gross_Inv_Can!D7-Dep_Inv_Can!D7)</f>
        <v>-123.80000000000018</v>
      </c>
      <c r="E7" s="25">
        <f>IF(ISERROR(Gross_Inv_Can!E7-Dep_Inv_Can!E7),"..",Gross_Inv_Can!E7-Dep_Inv_Can!E7)</f>
        <v>2816.9000000000015</v>
      </c>
      <c r="F7" s="25">
        <f>IF(ISERROR(Gross_Inv_Can!F7-Dep_Inv_Can!F7),"..",Gross_Inv_Can!F7-Dep_Inv_Can!F7)</f>
        <v>-2742.0999999999995</v>
      </c>
      <c r="G7" s="25">
        <f>IF(ISERROR(Gross_Inv_Can!G7-Dep_Inv_Can!G7),"..",Gross_Inv_Can!G7-Dep_Inv_Can!G7)</f>
        <v>730.29999999999973</v>
      </c>
      <c r="H7" s="25">
        <f>IF(ISERROR(Gross_Inv_Can!H7-Dep_Inv_Can!H7),"..",Gross_Inv_Can!H7-Dep_Inv_Can!H7)</f>
        <v>858.60000000000218</v>
      </c>
      <c r="I7" s="25" t="str">
        <f>IF(ISERROR(Gross_Inv_Can!I7-Dep_Inv_Can!I7),"..",Gross_Inv_Can!I7-Dep_Inv_Can!I7)</f>
        <v>..</v>
      </c>
      <c r="J7" s="17" t="str">
        <f>IF(ISERROR(Gross_Inv_Can!J7-Dep_Inv_Can!J7),"..",Gross_Inv_Can!J7-Dep_Inv_Can!J7)</f>
        <v>..</v>
      </c>
      <c r="K7" s="25">
        <f>IF(ISERROR(Gross_Inv_Can!K7-Dep_Inv_Can!K7),"..",Gross_Inv_Can!K7-Dep_Inv_Can!K7)</f>
        <v>17941.500000000007</v>
      </c>
      <c r="L7" s="25">
        <f>IF(ISERROR(Gross_Inv_Can!L7-Dep_Inv_Can!L7),"..",Gross_Inv_Can!L7-Dep_Inv_Can!L7)</f>
        <v>729.5</v>
      </c>
      <c r="M7" s="25">
        <f>IF(ISERROR(Gross_Inv_Can!M7-Dep_Inv_Can!M7),"..",Gross_Inv_Can!M7-Dep_Inv_Can!M7)</f>
        <v>790</v>
      </c>
      <c r="N7" s="25">
        <f>IF(ISERROR(Gross_Inv_Can!N7-Dep_Inv_Can!N7),"..",Gross_Inv_Can!N7-Dep_Inv_Can!N7)</f>
        <v>5218.1999999999989</v>
      </c>
      <c r="O7" s="25">
        <f>IF(ISERROR(Gross_Inv_Can!O7-Dep_Inv_Can!O7),"..",Gross_Inv_Can!O7-Dep_Inv_Can!O7)</f>
        <v>1862.7000000000007</v>
      </c>
      <c r="P7" s="25">
        <f>IF(ISERROR(Gross_Inv_Can!P7-Dep_Inv_Can!P7),"..",Gross_Inv_Can!P7-Dep_Inv_Can!P7)</f>
        <v>7537.6000000000022</v>
      </c>
      <c r="Q7" s="25">
        <f>IF(ISERROR(Gross_Inv_Can!Q7-Dep_Inv_Can!Q7),"..",Gross_Inv_Can!Q7-Dep_Inv_Can!Q7)</f>
        <v>1257.8</v>
      </c>
      <c r="R7" s="25">
        <f>IF(ISERROR(Gross_Inv_Can!R7-Dep_Inv_Can!R7),"..",Gross_Inv_Can!R7-Dep_Inv_Can!R7)</f>
        <v>53</v>
      </c>
      <c r="S7" s="25">
        <f>IF(ISERROR(Gross_Inv_Can!S7-Dep_Inv_Can!S7),"..",Gross_Inv_Can!S7-Dep_Inv_Can!S7)</f>
        <v>284.59999999999991</v>
      </c>
      <c r="T7" s="25">
        <f>IF(ISERROR(Gross_Inv_Can!T7-Dep_Inv_Can!T7),"..",Gross_Inv_Can!T7-Dep_Inv_Can!T7)</f>
        <v>-29.399999999999864</v>
      </c>
      <c r="U7" s="17">
        <f>IF(ISERROR(Gross_Inv_Can!U7-Dep_Inv_Can!U7),"..",Gross_Inv_Can!U7-Dep_Inv_Can!U7)</f>
        <v>237.5</v>
      </c>
      <c r="V7" s="25">
        <f>IF(ISERROR(Gross_Inv_Can!V7-Dep_Inv_Can!V7),"..",Gross_Inv_Can!V7-Dep_Inv_Can!V7)</f>
        <v>19605</v>
      </c>
      <c r="W7" s="25">
        <f>IF(ISERROR(Gross_Inv_Can!W7-Dep_Inv_Can!W7),"..",Gross_Inv_Can!W7-Dep_Inv_Can!W7)</f>
        <v>1683.1000000000058</v>
      </c>
      <c r="X7" s="25" t="str">
        <f>IF(ISERROR(Gross_Inv_Can!X7-Dep_Inv_Can!X7),"..",Gross_Inv_Can!X7-Dep_Inv_Can!X7)</f>
        <v>..</v>
      </c>
      <c r="Y7" s="46" t="str">
        <f>IF(ISERROR(Gross_Inv_Can!Y7-Dep_Inv_Can!Y7),"..",Gross_Inv_Can!Y7-Dep_Inv_Can!Y7)</f>
        <v>..</v>
      </c>
    </row>
    <row r="8" spans="1:25">
      <c r="A8" s="5">
        <v>2000</v>
      </c>
      <c r="B8" s="27">
        <f>IF(ISERROR(Gross_Inv_Can!B8-Dep_Inv_Can!B8),"..",Gross_Inv_Can!B8-Dep_Inv_Can!B8)</f>
        <v>18987.099999999991</v>
      </c>
      <c r="C8" s="15">
        <f>IF(ISERROR(Gross_Inv_Can!C8-Dep_Inv_Can!C8),"..",Gross_Inv_Can!C8-Dep_Inv_Can!C8)</f>
        <v>6629.3999999999942</v>
      </c>
      <c r="D8" s="25">
        <f>IF(ISERROR(Gross_Inv_Can!D8-Dep_Inv_Can!D8),"..",Gross_Inv_Can!D8-Dep_Inv_Can!D8)</f>
        <v>-59.400000000000546</v>
      </c>
      <c r="E8" s="25">
        <f>IF(ISERROR(Gross_Inv_Can!E8-Dep_Inv_Can!E8),"..",Gross_Inv_Can!E8-Dep_Inv_Can!E8)</f>
        <v>7881.7999999999993</v>
      </c>
      <c r="F8" s="25">
        <f>IF(ISERROR(Gross_Inv_Can!F8-Dep_Inv_Can!F8),"..",Gross_Inv_Can!F8-Dep_Inv_Can!F8)</f>
        <v>-2770.2000000000007</v>
      </c>
      <c r="G8" s="25">
        <f>IF(ISERROR(Gross_Inv_Can!G8-Dep_Inv_Can!G8),"..",Gross_Inv_Can!G8-Dep_Inv_Can!G8)</f>
        <v>713.19999999999982</v>
      </c>
      <c r="H8" s="25">
        <f>IF(ISERROR(Gross_Inv_Can!H8-Dep_Inv_Can!H8),"..",Gross_Inv_Can!H8-Dep_Inv_Can!H8)</f>
        <v>864</v>
      </c>
      <c r="I8" s="25" t="str">
        <f>IF(ISERROR(Gross_Inv_Can!I8-Dep_Inv_Can!I8),"..",Gross_Inv_Can!I8-Dep_Inv_Can!I8)</f>
        <v>..</v>
      </c>
      <c r="J8" s="17" t="str">
        <f>IF(ISERROR(Gross_Inv_Can!J8-Dep_Inv_Can!J8),"..",Gross_Inv_Can!J8-Dep_Inv_Can!J8)</f>
        <v>..</v>
      </c>
      <c r="K8" s="25">
        <f>IF(ISERROR(Gross_Inv_Can!K8-Dep_Inv_Can!K8),"..",Gross_Inv_Can!K8-Dep_Inv_Can!K8)</f>
        <v>12357.899999999987</v>
      </c>
      <c r="L8" s="25">
        <f>IF(ISERROR(Gross_Inv_Can!L8-Dep_Inv_Can!L8),"..",Gross_Inv_Can!L8-Dep_Inv_Can!L8)</f>
        <v>437.29999999999973</v>
      </c>
      <c r="M8" s="25">
        <f>IF(ISERROR(Gross_Inv_Can!M8-Dep_Inv_Can!M8),"..",Gross_Inv_Can!M8-Dep_Inv_Can!M8)</f>
        <v>1206.5999999999995</v>
      </c>
      <c r="N8" s="25">
        <f>IF(ISERROR(Gross_Inv_Can!N8-Dep_Inv_Can!N8),"..",Gross_Inv_Can!N8-Dep_Inv_Can!N8)</f>
        <v>1939.6000000000004</v>
      </c>
      <c r="O8" s="25">
        <f>IF(ISERROR(Gross_Inv_Can!O8-Dep_Inv_Can!O8),"..",Gross_Inv_Can!O8-Dep_Inv_Can!O8)</f>
        <v>2116.9000000000015</v>
      </c>
      <c r="P8" s="25">
        <f>IF(ISERROR(Gross_Inv_Can!P8-Dep_Inv_Can!P8),"..",Gross_Inv_Can!P8-Dep_Inv_Can!P8)</f>
        <v>4848.3999999999978</v>
      </c>
      <c r="Q8" s="25">
        <f>IF(ISERROR(Gross_Inv_Can!Q8-Dep_Inv_Can!Q8),"..",Gross_Inv_Can!Q8-Dep_Inv_Can!Q8)</f>
        <v>1575</v>
      </c>
      <c r="R8" s="25">
        <f>IF(ISERROR(Gross_Inv_Can!R8-Dep_Inv_Can!R8),"..",Gross_Inv_Can!R8-Dep_Inv_Can!R8)</f>
        <v>87.300000000000068</v>
      </c>
      <c r="S8" s="25">
        <f>IF(ISERROR(Gross_Inv_Can!S8-Dep_Inv_Can!S8),"..",Gross_Inv_Can!S8-Dep_Inv_Can!S8)</f>
        <v>220.60000000000002</v>
      </c>
      <c r="T8" s="25">
        <f>IF(ISERROR(Gross_Inv_Can!T8-Dep_Inv_Can!T8),"..",Gross_Inv_Can!T8-Dep_Inv_Can!T8)</f>
        <v>-278.29999999999995</v>
      </c>
      <c r="U8" s="17">
        <f>IF(ISERROR(Gross_Inv_Can!U8-Dep_Inv_Can!U8),"..",Gross_Inv_Can!U8-Dep_Inv_Can!U8)</f>
        <v>204.5</v>
      </c>
      <c r="V8" s="25">
        <f>IF(ISERROR(Gross_Inv_Can!V8-Dep_Inv_Can!V8),"..",Gross_Inv_Can!V8-Dep_Inv_Can!V8)</f>
        <v>19046.5</v>
      </c>
      <c r="W8" s="25">
        <f>IF(ISERROR(Gross_Inv_Can!W8-Dep_Inv_Can!W8),"..",Gross_Inv_Can!W8-Dep_Inv_Can!W8)</f>
        <v>6699.6000000000058</v>
      </c>
      <c r="X8" s="25" t="str">
        <f>IF(ISERROR(Gross_Inv_Can!X8-Dep_Inv_Can!X8),"..",Gross_Inv_Can!X8-Dep_Inv_Can!X8)</f>
        <v>..</v>
      </c>
      <c r="Y8" s="46" t="str">
        <f>IF(ISERROR(Gross_Inv_Can!Y8-Dep_Inv_Can!Y8),"..",Gross_Inv_Can!Y8-Dep_Inv_Can!Y8)</f>
        <v>..</v>
      </c>
    </row>
    <row r="9" spans="1:25">
      <c r="A9" s="5">
        <v>2001</v>
      </c>
      <c r="B9" s="27">
        <f>IF(ISERROR(Gross_Inv_Can!B9-Dep_Inv_Can!B9),"..",Gross_Inv_Can!B9-Dep_Inv_Can!B9)</f>
        <v>12780.100000000006</v>
      </c>
      <c r="C9" s="15">
        <f>IF(ISERROR(Gross_Inv_Can!C9-Dep_Inv_Can!C9),"..",Gross_Inv_Can!C9-Dep_Inv_Can!C9)</f>
        <v>4703.3000000000029</v>
      </c>
      <c r="D9" s="25">
        <f>IF(ISERROR(Gross_Inv_Can!D9-Dep_Inv_Can!D9),"..",Gross_Inv_Can!D9-Dep_Inv_Can!D9)</f>
        <v>-413.69999999999982</v>
      </c>
      <c r="E9" s="25">
        <f>IF(ISERROR(Gross_Inv_Can!E9-Dep_Inv_Can!E9),"..",Gross_Inv_Can!E9-Dep_Inv_Can!E9)</f>
        <v>10320</v>
      </c>
      <c r="F9" s="25">
        <f>IF(ISERROR(Gross_Inv_Can!F9-Dep_Inv_Can!F9),"..",Gross_Inv_Can!F9-Dep_Inv_Can!F9)</f>
        <v>-1723.5</v>
      </c>
      <c r="G9" s="25">
        <f>IF(ISERROR(Gross_Inv_Can!G9-Dep_Inv_Can!G9),"..",Gross_Inv_Can!G9-Dep_Inv_Can!G9)</f>
        <v>512.40000000000009</v>
      </c>
      <c r="H9" s="25">
        <f>IF(ISERROR(Gross_Inv_Can!H9-Dep_Inv_Can!H9),"..",Gross_Inv_Can!H9-Dep_Inv_Can!H9)</f>
        <v>-3991.9000000000015</v>
      </c>
      <c r="I9" s="25" t="str">
        <f>IF(ISERROR(Gross_Inv_Can!I9-Dep_Inv_Can!I9),"..",Gross_Inv_Can!I9-Dep_Inv_Can!I9)</f>
        <v>..</v>
      </c>
      <c r="J9" s="17" t="str">
        <f>IF(ISERROR(Gross_Inv_Can!J9-Dep_Inv_Can!J9),"..",Gross_Inv_Can!J9-Dep_Inv_Can!J9)</f>
        <v>..</v>
      </c>
      <c r="K9" s="25">
        <f>IF(ISERROR(Gross_Inv_Can!K9-Dep_Inv_Can!K9),"..",Gross_Inv_Can!K9-Dep_Inv_Can!K9)</f>
        <v>8076.5999999999985</v>
      </c>
      <c r="L9" s="25">
        <f>IF(ISERROR(Gross_Inv_Can!L9-Dep_Inv_Can!L9),"..",Gross_Inv_Can!L9-Dep_Inv_Can!L9)</f>
        <v>418.10000000000036</v>
      </c>
      <c r="M9" s="25">
        <f>IF(ISERROR(Gross_Inv_Can!M9-Dep_Inv_Can!M9),"..",Gross_Inv_Can!M9-Dep_Inv_Can!M9)</f>
        <v>1132.6999999999998</v>
      </c>
      <c r="N9" s="25">
        <f>IF(ISERROR(Gross_Inv_Can!N9-Dep_Inv_Can!N9),"..",Gross_Inv_Can!N9-Dep_Inv_Can!N9)</f>
        <v>1678.8000000000011</v>
      </c>
      <c r="O9" s="25">
        <f>IF(ISERROR(Gross_Inv_Can!O9-Dep_Inv_Can!O9),"..",Gross_Inv_Can!O9-Dep_Inv_Can!O9)</f>
        <v>2327.8000000000011</v>
      </c>
      <c r="P9" s="25">
        <f>IF(ISERROR(Gross_Inv_Can!P9-Dep_Inv_Can!P9),"..",Gross_Inv_Can!P9-Dep_Inv_Can!P9)</f>
        <v>1578.5999999999985</v>
      </c>
      <c r="Q9" s="25">
        <f>IF(ISERROR(Gross_Inv_Can!Q9-Dep_Inv_Can!Q9),"..",Gross_Inv_Can!Q9-Dep_Inv_Can!Q9)</f>
        <v>625.59999999999991</v>
      </c>
      <c r="R9" s="25">
        <f>IF(ISERROR(Gross_Inv_Can!R9-Dep_Inv_Can!R9),"..",Gross_Inv_Can!R9-Dep_Inv_Can!R9)</f>
        <v>28.5</v>
      </c>
      <c r="S9" s="25">
        <f>IF(ISERROR(Gross_Inv_Can!S9-Dep_Inv_Can!S9),"..",Gross_Inv_Can!S9-Dep_Inv_Can!S9)</f>
        <v>184.59999999999991</v>
      </c>
      <c r="T9" s="25">
        <f>IF(ISERROR(Gross_Inv_Can!T9-Dep_Inv_Can!T9),"..",Gross_Inv_Can!T9-Dep_Inv_Can!T9)</f>
        <v>-277.5</v>
      </c>
      <c r="U9" s="17">
        <f>IF(ISERROR(Gross_Inv_Can!U9-Dep_Inv_Can!U9),"..",Gross_Inv_Can!U9-Dep_Inv_Can!U9)</f>
        <v>379.40000000000009</v>
      </c>
      <c r="V9" s="25">
        <f>IF(ISERROR(Gross_Inv_Can!V9-Dep_Inv_Can!V9),"..",Gross_Inv_Can!V9-Dep_Inv_Can!V9)</f>
        <v>13193.800000000003</v>
      </c>
      <c r="W9" s="25">
        <f>IF(ISERROR(Gross_Inv_Can!W9-Dep_Inv_Can!W9),"..",Gross_Inv_Can!W9-Dep_Inv_Can!W9)</f>
        <v>5010.2000000000044</v>
      </c>
      <c r="X9" s="25" t="str">
        <f>IF(ISERROR(Gross_Inv_Can!X9-Dep_Inv_Can!X9),"..",Gross_Inv_Can!X9-Dep_Inv_Can!X9)</f>
        <v>..</v>
      </c>
      <c r="Y9" s="46" t="str">
        <f>IF(ISERROR(Gross_Inv_Can!Y9-Dep_Inv_Can!Y9),"..",Gross_Inv_Can!Y9-Dep_Inv_Can!Y9)</f>
        <v>..</v>
      </c>
    </row>
    <row r="10" spans="1:25">
      <c r="A10" s="5">
        <v>2002</v>
      </c>
      <c r="B10" s="27">
        <f>IF(ISERROR(Gross_Inv_Can!B10-Dep_Inv_Can!B10),"..",Gross_Inv_Can!B10-Dep_Inv_Can!B10)</f>
        <v>4668.2000000000116</v>
      </c>
      <c r="C10" s="15">
        <f>IF(ISERROR(Gross_Inv_Can!C10-Dep_Inv_Can!C10),"..",Gross_Inv_Can!C10-Dep_Inv_Can!C10)</f>
        <v>597.60000000000582</v>
      </c>
      <c r="D10" s="25">
        <f>IF(ISERROR(Gross_Inv_Can!D10-Dep_Inv_Can!D10),"..",Gross_Inv_Can!D10-Dep_Inv_Can!D10)</f>
        <v>52.899999999999636</v>
      </c>
      <c r="E10" s="25">
        <f>IF(ISERROR(Gross_Inv_Can!E10-Dep_Inv_Can!E10),"..",Gross_Inv_Can!E10-Dep_Inv_Can!E10)</f>
        <v>5711.1000000000022</v>
      </c>
      <c r="F10" s="25">
        <f>IF(ISERROR(Gross_Inv_Can!F10-Dep_Inv_Can!F10),"..",Gross_Inv_Can!F10-Dep_Inv_Can!F10)</f>
        <v>-771.20000000000073</v>
      </c>
      <c r="G10" s="25">
        <f>IF(ISERROR(Gross_Inv_Can!G10-Dep_Inv_Can!G10),"..",Gross_Inv_Can!G10-Dep_Inv_Can!G10)</f>
        <v>100</v>
      </c>
      <c r="H10" s="25">
        <f>IF(ISERROR(Gross_Inv_Can!H10-Dep_Inv_Can!H10),"..",Gross_Inv_Can!H10-Dep_Inv_Can!H10)</f>
        <v>-4495.2000000000007</v>
      </c>
      <c r="I10" s="25" t="str">
        <f>IF(ISERROR(Gross_Inv_Can!I10-Dep_Inv_Can!I10),"..",Gross_Inv_Can!I10-Dep_Inv_Can!I10)</f>
        <v>..</v>
      </c>
      <c r="J10" s="17" t="str">
        <f>IF(ISERROR(Gross_Inv_Can!J10-Dep_Inv_Can!J10),"..",Gross_Inv_Can!J10-Dep_Inv_Can!J10)</f>
        <v>..</v>
      </c>
      <c r="K10" s="25">
        <f>IF(ISERROR(Gross_Inv_Can!K10-Dep_Inv_Can!K10),"..",Gross_Inv_Can!K10-Dep_Inv_Can!K10)</f>
        <v>4070.900000000016</v>
      </c>
      <c r="L10" s="25">
        <f>IF(ISERROR(Gross_Inv_Can!L10-Dep_Inv_Can!L10),"..",Gross_Inv_Can!L10-Dep_Inv_Can!L10)</f>
        <v>386.90000000000009</v>
      </c>
      <c r="M10" s="25">
        <f>IF(ISERROR(Gross_Inv_Can!M10-Dep_Inv_Can!M10),"..",Gross_Inv_Can!M10-Dep_Inv_Can!M10)</f>
        <v>992.70000000000073</v>
      </c>
      <c r="N10" s="25">
        <f>IF(ISERROR(Gross_Inv_Can!N10-Dep_Inv_Can!N10),"..",Gross_Inv_Can!N10-Dep_Inv_Can!N10)</f>
        <v>1255.6000000000004</v>
      </c>
      <c r="O10" s="25">
        <f>IF(ISERROR(Gross_Inv_Can!O10-Dep_Inv_Can!O10),"..",Gross_Inv_Can!O10-Dep_Inv_Can!O10)</f>
        <v>1042.5</v>
      </c>
      <c r="P10" s="25">
        <f>IF(ISERROR(Gross_Inv_Can!P10-Dep_Inv_Can!P10),"..",Gross_Inv_Can!P10-Dep_Inv_Can!P10)</f>
        <v>-1219.2999999999993</v>
      </c>
      <c r="Q10" s="25">
        <f>IF(ISERROR(Gross_Inv_Can!Q10-Dep_Inv_Can!Q10),"..",Gross_Inv_Can!Q10-Dep_Inv_Can!Q10)</f>
        <v>784.30000000000018</v>
      </c>
      <c r="R10" s="25">
        <f>IF(ISERROR(Gross_Inv_Can!R10-Dep_Inv_Can!R10),"..",Gross_Inv_Can!R10-Dep_Inv_Can!R10)</f>
        <v>155.09999999999991</v>
      </c>
      <c r="S10" s="25">
        <f>IF(ISERROR(Gross_Inv_Can!S10-Dep_Inv_Can!S10),"..",Gross_Inv_Can!S10-Dep_Inv_Can!S10)</f>
        <v>354.4</v>
      </c>
      <c r="T10" s="25">
        <f>IF(ISERROR(Gross_Inv_Can!T10-Dep_Inv_Can!T10),"..",Gross_Inv_Can!T10-Dep_Inv_Can!T10)</f>
        <v>200.70000000000005</v>
      </c>
      <c r="U10" s="17">
        <f>IF(ISERROR(Gross_Inv_Can!U10-Dep_Inv_Can!U10),"..",Gross_Inv_Can!U10-Dep_Inv_Can!U10)</f>
        <v>118</v>
      </c>
      <c r="V10" s="25">
        <f>IF(ISERROR(Gross_Inv_Can!V10-Dep_Inv_Can!V10),"..",Gross_Inv_Can!V10-Dep_Inv_Can!V10)</f>
        <v>4615.3000000000175</v>
      </c>
      <c r="W10" s="25">
        <f>IF(ISERROR(Gross_Inv_Can!W10-Dep_Inv_Can!W10),"..",Gross_Inv_Can!W10-Dep_Inv_Can!W10)</f>
        <v>432.39999999999418</v>
      </c>
      <c r="X10" s="25" t="str">
        <f>IF(ISERROR(Gross_Inv_Can!X10-Dep_Inv_Can!X10),"..",Gross_Inv_Can!X10-Dep_Inv_Can!X10)</f>
        <v>..</v>
      </c>
      <c r="Y10" s="46" t="str">
        <f>IF(ISERROR(Gross_Inv_Can!Y10-Dep_Inv_Can!Y10),"..",Gross_Inv_Can!Y10-Dep_Inv_Can!Y10)</f>
        <v>..</v>
      </c>
    </row>
    <row r="11" spans="1:25">
      <c r="A11" s="5">
        <v>2003</v>
      </c>
      <c r="B11" s="27">
        <f>IF(ISERROR(Gross_Inv_Can!B11-Dep_Inv_Can!B11),"..",Gross_Inv_Can!B11-Dep_Inv_Can!B11)</f>
        <v>10272.5</v>
      </c>
      <c r="C11" s="15">
        <f>IF(ISERROR(Gross_Inv_Can!C11-Dep_Inv_Can!C11),"..",Gross_Inv_Can!C11-Dep_Inv_Can!C11)</f>
        <v>8319.0000000000073</v>
      </c>
      <c r="D11" s="25">
        <f>IF(ISERROR(Gross_Inv_Can!D11-Dep_Inv_Can!D11),"..",Gross_Inv_Can!D11-Dep_Inv_Can!D11)</f>
        <v>-284.59999999999945</v>
      </c>
      <c r="E11" s="25">
        <f>IF(ISERROR(Gross_Inv_Can!E11-Dep_Inv_Can!E11),"..",Gross_Inv_Can!E11-Dep_Inv_Can!E11)</f>
        <v>8262.5999999999985</v>
      </c>
      <c r="F11" s="25">
        <f>IF(ISERROR(Gross_Inv_Can!F11-Dep_Inv_Can!F11),"..",Gross_Inv_Can!F11-Dep_Inv_Can!F11)</f>
        <v>1323.3000000000011</v>
      </c>
      <c r="G11" s="25">
        <f>IF(ISERROR(Gross_Inv_Can!G11-Dep_Inv_Can!G11),"..",Gross_Inv_Can!G11-Dep_Inv_Can!G11)</f>
        <v>437.5</v>
      </c>
      <c r="H11" s="25">
        <f>IF(ISERROR(Gross_Inv_Can!H11-Dep_Inv_Can!H11),"..",Gross_Inv_Can!H11-Dep_Inv_Can!H11)</f>
        <v>-1419.7999999999993</v>
      </c>
      <c r="I11" s="25" t="str">
        <f>IF(ISERROR(Gross_Inv_Can!I11-Dep_Inv_Can!I11),"..",Gross_Inv_Can!I11-Dep_Inv_Can!I11)</f>
        <v>..</v>
      </c>
      <c r="J11" s="17" t="str">
        <f>IF(ISERROR(Gross_Inv_Can!J11-Dep_Inv_Can!J11),"..",Gross_Inv_Can!J11-Dep_Inv_Can!J11)</f>
        <v>..</v>
      </c>
      <c r="K11" s="25">
        <f>IF(ISERROR(Gross_Inv_Can!K11-Dep_Inv_Can!K11),"..",Gross_Inv_Can!K11-Dep_Inv_Can!K11)</f>
        <v>1953.1999999999898</v>
      </c>
      <c r="L11" s="25">
        <f>IF(ISERROR(Gross_Inv_Can!L11-Dep_Inv_Can!L11),"..",Gross_Inv_Can!L11-Dep_Inv_Can!L11)</f>
        <v>579.79999999999973</v>
      </c>
      <c r="M11" s="25">
        <f>IF(ISERROR(Gross_Inv_Can!M11-Dep_Inv_Can!M11),"..",Gross_Inv_Can!M11-Dep_Inv_Can!M11)</f>
        <v>1814.3999999999996</v>
      </c>
      <c r="N11" s="25">
        <f>IF(ISERROR(Gross_Inv_Can!N11-Dep_Inv_Can!N11),"..",Gross_Inv_Can!N11-Dep_Inv_Can!N11)</f>
        <v>-1293.5</v>
      </c>
      <c r="O11" s="25">
        <f>IF(ISERROR(Gross_Inv_Can!O11-Dep_Inv_Can!O11),"..",Gross_Inv_Can!O11-Dep_Inv_Can!O11)</f>
        <v>-1045.5</v>
      </c>
      <c r="P11" s="25">
        <f>IF(ISERROR(Gross_Inv_Can!P11-Dep_Inv_Can!P11),"..",Gross_Inv_Can!P11-Dep_Inv_Can!P11)</f>
        <v>-127.60000000000582</v>
      </c>
      <c r="Q11" s="25">
        <f>IF(ISERROR(Gross_Inv_Can!Q11-Dep_Inv_Can!Q11),"..",Gross_Inv_Can!Q11-Dep_Inv_Can!Q11)</f>
        <v>541.79999999999973</v>
      </c>
      <c r="R11" s="25">
        <f>IF(ISERROR(Gross_Inv_Can!R11-Dep_Inv_Can!R11),"..",Gross_Inv_Can!R11-Dep_Inv_Can!R11)</f>
        <v>389.4</v>
      </c>
      <c r="S11" s="25">
        <f>IF(ISERROR(Gross_Inv_Can!S11-Dep_Inv_Can!S11),"..",Gross_Inv_Can!S11-Dep_Inv_Can!S11)</f>
        <v>456.1</v>
      </c>
      <c r="T11" s="25">
        <f>IF(ISERROR(Gross_Inv_Can!T11-Dep_Inv_Can!T11),"..",Gross_Inv_Can!T11-Dep_Inv_Can!T11)</f>
        <v>402.20000000000005</v>
      </c>
      <c r="U11" s="17">
        <f>IF(ISERROR(Gross_Inv_Can!U11-Dep_Inv_Can!U11),"..",Gross_Inv_Can!U11-Dep_Inv_Can!U11)</f>
        <v>236.09999999999991</v>
      </c>
      <c r="V11" s="25">
        <f>IF(ISERROR(Gross_Inv_Can!V11-Dep_Inv_Can!V11),"..",Gross_Inv_Can!V11-Dep_Inv_Can!V11)</f>
        <v>10557.099999999991</v>
      </c>
      <c r="W11" s="25">
        <f>IF(ISERROR(Gross_Inv_Can!W11-Dep_Inv_Can!W11),"..",Gross_Inv_Can!W11-Dep_Inv_Can!W11)</f>
        <v>7909.0999999999985</v>
      </c>
      <c r="X11" s="25" t="str">
        <f>IF(ISERROR(Gross_Inv_Can!X11-Dep_Inv_Can!X11),"..",Gross_Inv_Can!X11-Dep_Inv_Can!X11)</f>
        <v>..</v>
      </c>
      <c r="Y11" s="46" t="str">
        <f>IF(ISERROR(Gross_Inv_Can!Y11-Dep_Inv_Can!Y11),"..",Gross_Inv_Can!Y11-Dep_Inv_Can!Y11)</f>
        <v>..</v>
      </c>
    </row>
    <row r="12" spans="1:25">
      <c r="A12" s="5">
        <v>2004</v>
      </c>
      <c r="B12" s="27">
        <f>IF(ISERROR(Gross_Inv_Can!B12-Dep_Inv_Can!B12),"..",Gross_Inv_Can!B12-Dep_Inv_Can!B12)</f>
        <v>19079.100000000006</v>
      </c>
      <c r="C12" s="15">
        <f>IF(ISERROR(Gross_Inv_Can!C12-Dep_Inv_Can!C12),"..",Gross_Inv_Can!C12-Dep_Inv_Can!C12)</f>
        <v>11926.300000000003</v>
      </c>
      <c r="D12" s="25">
        <f>IF(ISERROR(Gross_Inv_Can!D12-Dep_Inv_Can!D12),"..",Gross_Inv_Can!D12-Dep_Inv_Can!D12)</f>
        <v>-338</v>
      </c>
      <c r="E12" s="25">
        <f>IF(ISERROR(Gross_Inv_Can!E12-Dep_Inv_Can!E12),"..",Gross_Inv_Can!E12-Dep_Inv_Can!E12)</f>
        <v>12093.800000000003</v>
      </c>
      <c r="F12" s="25">
        <f>IF(ISERROR(Gross_Inv_Can!F12-Dep_Inv_Can!F12),"..",Gross_Inv_Can!F12-Dep_Inv_Can!F12)</f>
        <v>1455</v>
      </c>
      <c r="G12" s="25">
        <f>IF(ISERROR(Gross_Inv_Can!G12-Dep_Inv_Can!G12),"..",Gross_Inv_Can!G12-Dep_Inv_Can!G12)</f>
        <v>715.30000000000018</v>
      </c>
      <c r="H12" s="25">
        <f>IF(ISERROR(Gross_Inv_Can!H12-Dep_Inv_Can!H12),"..",Gross_Inv_Can!H12-Dep_Inv_Can!H12)</f>
        <v>-1999.7999999999993</v>
      </c>
      <c r="I12" s="25" t="str">
        <f>IF(ISERROR(Gross_Inv_Can!I12-Dep_Inv_Can!I12),"..",Gross_Inv_Can!I12-Dep_Inv_Can!I12)</f>
        <v>..</v>
      </c>
      <c r="J12" s="17" t="str">
        <f>IF(ISERROR(Gross_Inv_Can!J12-Dep_Inv_Can!J12),"..",Gross_Inv_Can!J12-Dep_Inv_Can!J12)</f>
        <v>..</v>
      </c>
      <c r="K12" s="25">
        <f>IF(ISERROR(Gross_Inv_Can!K12-Dep_Inv_Can!K12),"..",Gross_Inv_Can!K12-Dep_Inv_Can!K12)</f>
        <v>7152.9000000000015</v>
      </c>
      <c r="L12" s="25">
        <f>IF(ISERROR(Gross_Inv_Can!L12-Dep_Inv_Can!L12),"..",Gross_Inv_Can!L12-Dep_Inv_Can!L12)</f>
        <v>646.80000000000018</v>
      </c>
      <c r="M12" s="25">
        <f>IF(ISERROR(Gross_Inv_Can!M12-Dep_Inv_Can!M12),"..",Gross_Inv_Can!M12-Dep_Inv_Can!M12)</f>
        <v>2872.1000000000004</v>
      </c>
      <c r="N12" s="25">
        <f>IF(ISERROR(Gross_Inv_Can!N12-Dep_Inv_Can!N12),"..",Gross_Inv_Can!N12-Dep_Inv_Can!N12)</f>
        <v>-1320.3999999999996</v>
      </c>
      <c r="O12" s="25">
        <f>IF(ISERROR(Gross_Inv_Can!O12-Dep_Inv_Can!O12),"..",Gross_Inv_Can!O12-Dep_Inv_Can!O12)</f>
        <v>846.30000000000109</v>
      </c>
      <c r="P12" s="25">
        <f>IF(ISERROR(Gross_Inv_Can!P12-Dep_Inv_Can!P12),"..",Gross_Inv_Can!P12-Dep_Inv_Can!P12)</f>
        <v>1833.6999999999971</v>
      </c>
      <c r="Q12" s="25">
        <f>IF(ISERROR(Gross_Inv_Can!Q12-Dep_Inv_Can!Q12),"..",Gross_Inv_Can!Q12-Dep_Inv_Can!Q12)</f>
        <v>565.59999999999991</v>
      </c>
      <c r="R12" s="25">
        <f>IF(ISERROR(Gross_Inv_Can!R12-Dep_Inv_Can!R12),"..",Gross_Inv_Can!R12-Dep_Inv_Can!R12)</f>
        <v>313.59999999999991</v>
      </c>
      <c r="S12" s="25">
        <f>IF(ISERROR(Gross_Inv_Can!S12-Dep_Inv_Can!S12),"..",Gross_Inv_Can!S12-Dep_Inv_Can!S12)</f>
        <v>561.29999999999995</v>
      </c>
      <c r="T12" s="25">
        <f>IF(ISERROR(Gross_Inv_Can!T12-Dep_Inv_Can!T12),"..",Gross_Inv_Can!T12-Dep_Inv_Can!T12)</f>
        <v>502.60000000000014</v>
      </c>
      <c r="U12" s="17">
        <f>IF(ISERROR(Gross_Inv_Can!U12-Dep_Inv_Can!U12),"..",Gross_Inv_Can!U12-Dep_Inv_Can!U12)</f>
        <v>331.29999999999995</v>
      </c>
      <c r="V12" s="25">
        <f>IF(ISERROR(Gross_Inv_Can!V12-Dep_Inv_Can!V12),"..",Gross_Inv_Can!V12-Dep_Inv_Can!V12)</f>
        <v>19417.099999999991</v>
      </c>
      <c r="W12" s="25">
        <f>IF(ISERROR(Gross_Inv_Can!W12-Dep_Inv_Can!W12),"..",Gross_Inv_Can!W12-Dep_Inv_Can!W12)</f>
        <v>11521.000000000007</v>
      </c>
      <c r="X12" s="25" t="str">
        <f>IF(ISERROR(Gross_Inv_Can!X12-Dep_Inv_Can!X12),"..",Gross_Inv_Can!X12-Dep_Inv_Can!X12)</f>
        <v>..</v>
      </c>
      <c r="Y12" s="46" t="str">
        <f>IF(ISERROR(Gross_Inv_Can!Y12-Dep_Inv_Can!Y12),"..",Gross_Inv_Can!Y12-Dep_Inv_Can!Y12)</f>
        <v>..</v>
      </c>
    </row>
    <row r="13" spans="1:25">
      <c r="A13" s="5">
        <v>2005</v>
      </c>
      <c r="B13" s="27">
        <f>IF(ISERROR(Gross_Inv_Can!B13-Dep_Inv_Can!B13),"..",Gross_Inv_Can!B13-Dep_Inv_Can!B13)</f>
        <v>31145.799999999988</v>
      </c>
      <c r="C13" s="15">
        <f>IF(ISERROR(Gross_Inv_Can!C13-Dep_Inv_Can!C13),"..",Gross_Inv_Can!C13-Dep_Inv_Can!C13)</f>
        <v>20847.199999999997</v>
      </c>
      <c r="D13" s="25">
        <f>IF(ISERROR(Gross_Inv_Can!D13-Dep_Inv_Can!D13),"..",Gross_Inv_Can!D13-Dep_Inv_Can!D13)</f>
        <v>-560</v>
      </c>
      <c r="E13" s="25">
        <f>IF(ISERROR(Gross_Inv_Can!E13-Dep_Inv_Can!E13),"..",Gross_Inv_Can!E13-Dep_Inv_Can!E13)</f>
        <v>19797.099999999999</v>
      </c>
      <c r="F13" s="25">
        <f>IF(ISERROR(Gross_Inv_Can!F13-Dep_Inv_Can!F13),"..",Gross_Inv_Can!F13-Dep_Inv_Can!F13)</f>
        <v>1753.8999999999996</v>
      </c>
      <c r="G13" s="25">
        <f>IF(ISERROR(Gross_Inv_Can!G13-Dep_Inv_Can!G13),"..",Gross_Inv_Can!G13-Dep_Inv_Can!G13)</f>
        <v>787</v>
      </c>
      <c r="H13" s="25">
        <f>IF(ISERROR(Gross_Inv_Can!H13-Dep_Inv_Can!H13),"..",Gross_Inv_Can!H13-Dep_Inv_Can!H13)</f>
        <v>-930.79999999999927</v>
      </c>
      <c r="I13" s="25" t="str">
        <f>IF(ISERROR(Gross_Inv_Can!I13-Dep_Inv_Can!I13),"..",Gross_Inv_Can!I13-Dep_Inv_Can!I13)</f>
        <v>..</v>
      </c>
      <c r="J13" s="17" t="str">
        <f>IF(ISERROR(Gross_Inv_Can!J13-Dep_Inv_Can!J13),"..",Gross_Inv_Can!J13-Dep_Inv_Can!J13)</f>
        <v>..</v>
      </c>
      <c r="K13" s="25">
        <f>IF(ISERROR(Gross_Inv_Can!K13-Dep_Inv_Can!K13),"..",Gross_Inv_Can!K13-Dep_Inv_Can!K13)</f>
        <v>10298.5</v>
      </c>
      <c r="L13" s="25">
        <f>IF(ISERROR(Gross_Inv_Can!L13-Dep_Inv_Can!L13),"..",Gross_Inv_Can!L13-Dep_Inv_Can!L13)</f>
        <v>1037.5000000000005</v>
      </c>
      <c r="M13" s="25">
        <f>IF(ISERROR(Gross_Inv_Can!M13-Dep_Inv_Can!M13),"..",Gross_Inv_Can!M13-Dep_Inv_Can!M13)</f>
        <v>1799.5999999999995</v>
      </c>
      <c r="N13" s="25">
        <f>IF(ISERROR(Gross_Inv_Can!N13-Dep_Inv_Can!N13),"..",Gross_Inv_Can!N13-Dep_Inv_Can!N13)</f>
        <v>1140.1999999999989</v>
      </c>
      <c r="O13" s="25">
        <f>IF(ISERROR(Gross_Inv_Can!O13-Dep_Inv_Can!O13),"..",Gross_Inv_Can!O13-Dep_Inv_Can!O13)</f>
        <v>628.39999999999964</v>
      </c>
      <c r="P13" s="25">
        <f>IF(ISERROR(Gross_Inv_Can!P13-Dep_Inv_Can!P13),"..",Gross_Inv_Can!P13-Dep_Inv_Can!P13)</f>
        <v>3916.2000000000007</v>
      </c>
      <c r="Q13" s="25">
        <f>IF(ISERROR(Gross_Inv_Can!Q13-Dep_Inv_Can!Q13),"..",Gross_Inv_Can!Q13-Dep_Inv_Can!Q13)</f>
        <v>277.5</v>
      </c>
      <c r="R13" s="25">
        <f>IF(ISERROR(Gross_Inv_Can!R13-Dep_Inv_Can!R13),"..",Gross_Inv_Can!R13-Dep_Inv_Can!R13)</f>
        <v>327.39999999999986</v>
      </c>
      <c r="S13" s="25">
        <f>IF(ISERROR(Gross_Inv_Can!S13-Dep_Inv_Can!S13),"..",Gross_Inv_Can!S13-Dep_Inv_Can!S13)</f>
        <v>280.20000000000005</v>
      </c>
      <c r="T13" s="25">
        <f>IF(ISERROR(Gross_Inv_Can!T13-Dep_Inv_Can!T13),"..",Gross_Inv_Can!T13-Dep_Inv_Can!T13)</f>
        <v>632.60000000000014</v>
      </c>
      <c r="U13" s="17">
        <f>IF(ISERROR(Gross_Inv_Can!U13-Dep_Inv_Can!U13),"..",Gross_Inv_Can!U13-Dep_Inv_Can!U13)</f>
        <v>258.89999999999986</v>
      </c>
      <c r="V13" s="25">
        <f>IF(ISERROR(Gross_Inv_Can!V13-Dep_Inv_Can!V13),"..",Gross_Inv_Can!V13-Dep_Inv_Can!V13)</f>
        <v>31705.800000000003</v>
      </c>
      <c r="W13" s="25">
        <f>IF(ISERROR(Gross_Inv_Can!W13-Dep_Inv_Can!W13),"..",Gross_Inv_Can!W13-Dep_Inv_Can!W13)</f>
        <v>20247.800000000003</v>
      </c>
      <c r="X13" s="25" t="str">
        <f>IF(ISERROR(Gross_Inv_Can!X13-Dep_Inv_Can!X13),"..",Gross_Inv_Can!X13-Dep_Inv_Can!X13)</f>
        <v>..</v>
      </c>
      <c r="Y13" s="46" t="str">
        <f>IF(ISERROR(Gross_Inv_Can!Y13-Dep_Inv_Can!Y13),"..",Gross_Inv_Can!Y13-Dep_Inv_Can!Y13)</f>
        <v>..</v>
      </c>
    </row>
    <row r="14" spans="1:25">
      <c r="A14" s="5">
        <v>2006</v>
      </c>
      <c r="B14" s="27">
        <f>IF(ISERROR(Gross_Inv_Can!B14-Dep_Inv_Can!B14),"..",Gross_Inv_Can!B14-Dep_Inv_Can!B14)</f>
        <v>39624.600000000006</v>
      </c>
      <c r="C14" s="15">
        <f>IF(ISERROR(Gross_Inv_Can!C14-Dep_Inv_Can!C14),"..",Gross_Inv_Can!C14-Dep_Inv_Can!C14)</f>
        <v>24749.89999999998</v>
      </c>
      <c r="D14" s="25">
        <f>IF(ISERROR(Gross_Inv_Can!D14-Dep_Inv_Can!D14),"..",Gross_Inv_Can!D14-Dep_Inv_Can!D14)</f>
        <v>-923.99999999999955</v>
      </c>
      <c r="E14" s="25">
        <f>IF(ISERROR(Gross_Inv_Can!E14-Dep_Inv_Can!E14),"..",Gross_Inv_Can!E14-Dep_Inv_Can!E14)</f>
        <v>22438.5</v>
      </c>
      <c r="F14" s="25">
        <f>IF(ISERROR(Gross_Inv_Can!F14-Dep_Inv_Can!F14),"..",Gross_Inv_Can!F14-Dep_Inv_Can!F14)</f>
        <v>3457.0999999999985</v>
      </c>
      <c r="G14" s="25">
        <f>IF(ISERROR(Gross_Inv_Can!G14-Dep_Inv_Can!G14),"..",Gross_Inv_Can!G14-Dep_Inv_Can!G14)</f>
        <v>1015.3999999999996</v>
      </c>
      <c r="H14" s="25">
        <f>IF(ISERROR(Gross_Inv_Can!H14-Dep_Inv_Can!H14),"..",Gross_Inv_Can!H14-Dep_Inv_Can!H14)</f>
        <v>-1237.0999999999985</v>
      </c>
      <c r="I14" s="25" t="str">
        <f>IF(ISERROR(Gross_Inv_Can!I14-Dep_Inv_Can!I14),"..",Gross_Inv_Can!I14-Dep_Inv_Can!I14)</f>
        <v>..</v>
      </c>
      <c r="J14" s="17" t="str">
        <f>IF(ISERROR(Gross_Inv_Can!J14-Dep_Inv_Can!J14),"..",Gross_Inv_Can!J14-Dep_Inv_Can!J14)</f>
        <v>..</v>
      </c>
      <c r="K14" s="25">
        <f>IF(ISERROR(Gross_Inv_Can!K14-Dep_Inv_Can!K14),"..",Gross_Inv_Can!K14-Dep_Inv_Can!K14)</f>
        <v>14874.800000000003</v>
      </c>
      <c r="L14" s="25">
        <f>IF(ISERROR(Gross_Inv_Can!L14-Dep_Inv_Can!L14),"..",Gross_Inv_Can!L14-Dep_Inv_Can!L14)</f>
        <v>1099.5000000000005</v>
      </c>
      <c r="M14" s="25">
        <f>IF(ISERROR(Gross_Inv_Can!M14-Dep_Inv_Can!M14),"..",Gross_Inv_Can!M14-Dep_Inv_Can!M14)</f>
        <v>1894</v>
      </c>
      <c r="N14" s="25">
        <f>IF(ISERROR(Gross_Inv_Can!N14-Dep_Inv_Can!N14),"..",Gross_Inv_Can!N14-Dep_Inv_Can!N14)</f>
        <v>2273.1999999999989</v>
      </c>
      <c r="O14" s="25">
        <f>IF(ISERROR(Gross_Inv_Can!O14-Dep_Inv_Can!O14),"..",Gross_Inv_Can!O14-Dep_Inv_Can!O14)</f>
        <v>54.399999999999636</v>
      </c>
      <c r="P14" s="25">
        <f>IF(ISERROR(Gross_Inv_Can!P14-Dep_Inv_Can!P14),"..",Gross_Inv_Can!P14-Dep_Inv_Can!P14)</f>
        <v>7154.9000000000051</v>
      </c>
      <c r="Q14" s="25">
        <f>IF(ISERROR(Gross_Inv_Can!Q14-Dep_Inv_Can!Q14),"..",Gross_Inv_Can!Q14-Dep_Inv_Can!Q14)</f>
        <v>668.5</v>
      </c>
      <c r="R14" s="25">
        <f>IF(ISERROR(Gross_Inv_Can!R14-Dep_Inv_Can!R14),"..",Gross_Inv_Can!R14-Dep_Inv_Can!R14)</f>
        <v>872.10000000000014</v>
      </c>
      <c r="S14" s="25">
        <f>IF(ISERROR(Gross_Inv_Can!S14-Dep_Inv_Can!S14),"..",Gross_Inv_Can!S14-Dep_Inv_Can!S14)</f>
        <v>331.79999999999995</v>
      </c>
      <c r="T14" s="25">
        <f>IF(ISERROR(Gross_Inv_Can!T14-Dep_Inv_Can!T14),"..",Gross_Inv_Can!T14-Dep_Inv_Can!T14)</f>
        <v>405</v>
      </c>
      <c r="U14" s="17">
        <f>IF(ISERROR(Gross_Inv_Can!U14-Dep_Inv_Can!U14),"..",Gross_Inv_Can!U14-Dep_Inv_Can!U14)</f>
        <v>121.40000000000009</v>
      </c>
      <c r="V14" s="25">
        <f>IF(ISERROR(Gross_Inv_Can!V14-Dep_Inv_Can!V14),"..",Gross_Inv_Can!V14-Dep_Inv_Can!V14)</f>
        <v>40548.600000000006</v>
      </c>
      <c r="W14" s="25">
        <f>IF(ISERROR(Gross_Inv_Can!W14-Dep_Inv_Can!W14),"..",Gross_Inv_Can!W14-Dep_Inv_Can!W14)</f>
        <v>24426.199999999997</v>
      </c>
      <c r="X14" s="25" t="str">
        <f>IF(ISERROR(Gross_Inv_Can!X14-Dep_Inv_Can!X14),"..",Gross_Inv_Can!X14-Dep_Inv_Can!X14)</f>
        <v>..</v>
      </c>
      <c r="Y14" s="46" t="str">
        <f>IF(ISERROR(Gross_Inv_Can!Y14-Dep_Inv_Can!Y14),"..",Gross_Inv_Can!Y14-Dep_Inv_Can!Y14)</f>
        <v>..</v>
      </c>
    </row>
    <row r="15" spans="1:25">
      <c r="A15" s="5">
        <v>2007</v>
      </c>
      <c r="B15" s="27">
        <f>IF(ISERROR(Gross_Inv_Can!B15-Dep_Inv_Can!B15),"..",Gross_Inv_Can!B15-Dep_Inv_Can!B15)</f>
        <v>36146.299999999988</v>
      </c>
      <c r="C15" s="15">
        <f>IF(ISERROR(Gross_Inv_Can!C15-Dep_Inv_Can!C15),"..",Gross_Inv_Can!C15-Dep_Inv_Can!C15)</f>
        <v>24278.699999999983</v>
      </c>
      <c r="D15" s="25">
        <f>IF(ISERROR(Gross_Inv_Can!D15-Dep_Inv_Can!D15),"..",Gross_Inv_Can!D15-Dep_Inv_Can!D15)</f>
        <v>84.399999999999636</v>
      </c>
      <c r="E15" s="25">
        <f>IF(ISERROR(Gross_Inv_Can!E15-Dep_Inv_Can!E15),"..",Gross_Inv_Can!E15-Dep_Inv_Can!E15)</f>
        <v>18155.199999999997</v>
      </c>
      <c r="F15" s="25">
        <f>IF(ISERROR(Gross_Inv_Can!F15-Dep_Inv_Can!F15),"..",Gross_Inv_Can!F15-Dep_Inv_Can!F15)</f>
        <v>5009.9000000000015</v>
      </c>
      <c r="G15" s="25">
        <f>IF(ISERROR(Gross_Inv_Can!G15-Dep_Inv_Can!G15),"..",Gross_Inv_Can!G15-Dep_Inv_Can!G15)</f>
        <v>1360.8000000000002</v>
      </c>
      <c r="H15" s="25">
        <f>IF(ISERROR(Gross_Inv_Can!H15-Dep_Inv_Can!H15),"..",Gross_Inv_Can!H15-Dep_Inv_Can!H15)</f>
        <v>-331.59999999999854</v>
      </c>
      <c r="I15" s="25" t="str">
        <f>IF(ISERROR(Gross_Inv_Can!I15-Dep_Inv_Can!I15),"..",Gross_Inv_Can!I15-Dep_Inv_Can!I15)</f>
        <v>..</v>
      </c>
      <c r="J15" s="17" t="str">
        <f>IF(ISERROR(Gross_Inv_Can!J15-Dep_Inv_Can!J15),"..",Gross_Inv_Can!J15-Dep_Inv_Can!J15)</f>
        <v>..</v>
      </c>
      <c r="K15" s="25">
        <f>IF(ISERROR(Gross_Inv_Can!K15-Dep_Inv_Can!K15),"..",Gross_Inv_Can!K15-Dep_Inv_Can!K15)</f>
        <v>11867.900000000009</v>
      </c>
      <c r="L15" s="25">
        <f>IF(ISERROR(Gross_Inv_Can!L15-Dep_Inv_Can!L15),"..",Gross_Inv_Can!L15-Dep_Inv_Can!L15)</f>
        <v>1057.3000000000002</v>
      </c>
      <c r="M15" s="25">
        <f>IF(ISERROR(Gross_Inv_Can!M15-Dep_Inv_Can!M15),"..",Gross_Inv_Can!M15-Dep_Inv_Can!M15)</f>
        <v>2961.2000000000007</v>
      </c>
      <c r="N15" s="25">
        <f>IF(ISERROR(Gross_Inv_Can!N15-Dep_Inv_Can!N15),"..",Gross_Inv_Can!N15-Dep_Inv_Can!N15)</f>
        <v>3702.5</v>
      </c>
      <c r="O15" s="25">
        <f>IF(ISERROR(Gross_Inv_Can!O15-Dep_Inv_Can!O15),"..",Gross_Inv_Can!O15-Dep_Inv_Can!O15)</f>
        <v>-1115.3999999999996</v>
      </c>
      <c r="P15" s="25">
        <f>IF(ISERROR(Gross_Inv_Can!P15-Dep_Inv_Can!P15),"..",Gross_Inv_Can!P15-Dep_Inv_Can!P15)</f>
        <v>2706.2000000000044</v>
      </c>
      <c r="Q15" s="25">
        <f>IF(ISERROR(Gross_Inv_Can!Q15-Dep_Inv_Can!Q15),"..",Gross_Inv_Can!Q15-Dep_Inv_Can!Q15)</f>
        <v>758.19999999999982</v>
      </c>
      <c r="R15" s="25">
        <f>IF(ISERROR(Gross_Inv_Can!R15-Dep_Inv_Can!R15),"..",Gross_Inv_Can!R15-Dep_Inv_Can!R15)</f>
        <v>545.20000000000005</v>
      </c>
      <c r="S15" s="25">
        <f>IF(ISERROR(Gross_Inv_Can!S15-Dep_Inv_Can!S15),"..",Gross_Inv_Can!S15-Dep_Inv_Can!S15)</f>
        <v>640</v>
      </c>
      <c r="T15" s="25">
        <f>IF(ISERROR(Gross_Inv_Can!T15-Dep_Inv_Can!T15),"..",Gross_Inv_Can!T15-Dep_Inv_Can!T15)</f>
        <v>522.80000000000018</v>
      </c>
      <c r="U15" s="17">
        <f>IF(ISERROR(Gross_Inv_Can!U15-Dep_Inv_Can!U15),"..",Gross_Inv_Can!U15-Dep_Inv_Can!U15)</f>
        <v>89.900000000000091</v>
      </c>
      <c r="V15" s="25">
        <f>IF(ISERROR(Gross_Inv_Can!V15-Dep_Inv_Can!V15),"..",Gross_Inv_Can!V15-Dep_Inv_Can!V15)</f>
        <v>36061.899999999965</v>
      </c>
      <c r="W15" s="25">
        <f>IF(ISERROR(Gross_Inv_Can!W15-Dep_Inv_Can!W15),"..",Gross_Inv_Can!W15-Dep_Inv_Can!W15)</f>
        <v>23185.100000000006</v>
      </c>
      <c r="X15" s="25" t="str">
        <f>IF(ISERROR(Gross_Inv_Can!X15-Dep_Inv_Can!X15),"..",Gross_Inv_Can!X15-Dep_Inv_Can!X15)</f>
        <v>..</v>
      </c>
      <c r="Y15" s="46" t="str">
        <f>IF(ISERROR(Gross_Inv_Can!Y15-Dep_Inv_Can!Y15),"..",Gross_Inv_Can!Y15-Dep_Inv_Can!Y15)</f>
        <v>..</v>
      </c>
    </row>
    <row r="16" spans="1:25">
      <c r="A16" s="5">
        <v>2008</v>
      </c>
      <c r="B16" s="27">
        <f>IF(ISERROR(Gross_Inv_Can!B16-Dep_Inv_Can!B16),"..",Gross_Inv_Can!B16-Dep_Inv_Can!B16)</f>
        <v>36399.899999999994</v>
      </c>
      <c r="C16" s="15">
        <f>IF(ISERROR(Gross_Inv_Can!C16-Dep_Inv_Can!C16),"..",Gross_Inv_Can!C16-Dep_Inv_Can!C16)</f>
        <v>23209.599999999991</v>
      </c>
      <c r="D16" s="25">
        <f>IF(ISERROR(Gross_Inv_Can!D16-Dep_Inv_Can!D16),"..",Gross_Inv_Can!D16-Dep_Inv_Can!D16)</f>
        <v>-108.69999999999982</v>
      </c>
      <c r="E16" s="25">
        <f>IF(ISERROR(Gross_Inv_Can!E16-Dep_Inv_Can!E16),"..",Gross_Inv_Can!E16-Dep_Inv_Can!E16)</f>
        <v>18552.300000000003</v>
      </c>
      <c r="F16" s="25">
        <f>IF(ISERROR(Gross_Inv_Can!F16-Dep_Inv_Can!F16),"..",Gross_Inv_Can!F16-Dep_Inv_Can!F16)</f>
        <v>5499.4</v>
      </c>
      <c r="G16" s="25">
        <f>IF(ISERROR(Gross_Inv_Can!G16-Dep_Inv_Can!G16),"..",Gross_Inv_Can!G16-Dep_Inv_Can!G16)</f>
        <v>1246</v>
      </c>
      <c r="H16" s="25">
        <f>IF(ISERROR(Gross_Inv_Can!H16-Dep_Inv_Can!H16),"..",Gross_Inv_Can!H16-Dep_Inv_Can!H16)</f>
        <v>-1979.4000000000015</v>
      </c>
      <c r="I16" s="25" t="str">
        <f>IF(ISERROR(Gross_Inv_Can!I16-Dep_Inv_Can!I16),"..",Gross_Inv_Can!I16-Dep_Inv_Can!I16)</f>
        <v>..</v>
      </c>
      <c r="J16" s="17" t="str">
        <f>IF(ISERROR(Gross_Inv_Can!J16-Dep_Inv_Can!J16),"..",Gross_Inv_Can!J16-Dep_Inv_Can!J16)</f>
        <v>..</v>
      </c>
      <c r="K16" s="25">
        <f>IF(ISERROR(Gross_Inv_Can!K16-Dep_Inv_Can!K16),"..",Gross_Inv_Can!K16-Dep_Inv_Can!K16)</f>
        <v>13190.399999999951</v>
      </c>
      <c r="L16" s="25">
        <f>IF(ISERROR(Gross_Inv_Can!L16-Dep_Inv_Can!L16),"..",Gross_Inv_Can!L16-Dep_Inv_Can!L16)</f>
        <v>1292.1000000000004</v>
      </c>
      <c r="M16" s="25">
        <f>IF(ISERROR(Gross_Inv_Can!M16-Dep_Inv_Can!M16),"..",Gross_Inv_Can!M16-Dep_Inv_Can!M16)</f>
        <v>2515.3000000000002</v>
      </c>
      <c r="N16" s="25">
        <f>IF(ISERROR(Gross_Inv_Can!N16-Dep_Inv_Can!N16),"..",Gross_Inv_Can!N16-Dep_Inv_Can!N16)</f>
        <v>6512.4000000000015</v>
      </c>
      <c r="O16" s="25">
        <f>IF(ISERROR(Gross_Inv_Can!O16-Dep_Inv_Can!O16),"..",Gross_Inv_Can!O16-Dep_Inv_Can!O16)</f>
        <v>-384.79999999999927</v>
      </c>
      <c r="P16" s="25">
        <f>IF(ISERROR(Gross_Inv_Can!P16-Dep_Inv_Can!P16),"..",Gross_Inv_Can!P16-Dep_Inv_Can!P16)</f>
        <v>-133.90000000000146</v>
      </c>
      <c r="Q16" s="25">
        <f>IF(ISERROR(Gross_Inv_Can!Q16-Dep_Inv_Can!Q16),"..",Gross_Inv_Can!Q16-Dep_Inv_Can!Q16)</f>
        <v>901.09999999999991</v>
      </c>
      <c r="R16" s="25">
        <f>IF(ISERROR(Gross_Inv_Can!R16-Dep_Inv_Can!R16),"..",Gross_Inv_Can!R16-Dep_Inv_Can!R16)</f>
        <v>763</v>
      </c>
      <c r="S16" s="25">
        <f>IF(ISERROR(Gross_Inv_Can!S16-Dep_Inv_Can!S16),"..",Gross_Inv_Can!S16-Dep_Inv_Can!S16)</f>
        <v>874.80000000000018</v>
      </c>
      <c r="T16" s="25">
        <f>IF(ISERROR(Gross_Inv_Can!T16-Dep_Inv_Can!T16),"..",Gross_Inv_Can!T16-Dep_Inv_Can!T16)</f>
        <v>680.59999999999991</v>
      </c>
      <c r="U16" s="17">
        <f>IF(ISERROR(Gross_Inv_Can!U16-Dep_Inv_Can!U16),"..",Gross_Inv_Can!U16-Dep_Inv_Can!U16)</f>
        <v>169.79999999999995</v>
      </c>
      <c r="V16" s="25">
        <f>IF(ISERROR(Gross_Inv_Can!V16-Dep_Inv_Can!V16),"..",Gross_Inv_Can!V16-Dep_Inv_Can!V16)</f>
        <v>36508.600000000006</v>
      </c>
      <c r="W16" s="25">
        <f>IF(ISERROR(Gross_Inv_Can!W16-Dep_Inv_Can!W16),"..",Gross_Inv_Can!W16-Dep_Inv_Can!W16)</f>
        <v>22300.800000000003</v>
      </c>
      <c r="X16" s="25" t="str">
        <f>IF(ISERROR(Gross_Inv_Can!X16-Dep_Inv_Can!X16),"..",Gross_Inv_Can!X16-Dep_Inv_Can!X16)</f>
        <v>..</v>
      </c>
      <c r="Y16" s="46" t="str">
        <f>IF(ISERROR(Gross_Inv_Can!Y16-Dep_Inv_Can!Y16),"..",Gross_Inv_Can!Y16-Dep_Inv_Can!Y16)</f>
        <v>..</v>
      </c>
    </row>
    <row r="17" spans="1:25">
      <c r="A17" s="5">
        <v>2009</v>
      </c>
      <c r="B17" s="27">
        <f>IF(ISERROR(Gross_Inv_Can!B17-Dep_Inv_Can!B17),"..",Gross_Inv_Can!B17-Dep_Inv_Can!B17)</f>
        <v>-7875.5</v>
      </c>
      <c r="C17" s="15">
        <f>IF(ISERROR(Gross_Inv_Can!C17-Dep_Inv_Can!C17),"..",Gross_Inv_Can!C17-Dep_Inv_Can!C17)</f>
        <v>-7102.8999999999942</v>
      </c>
      <c r="D17" s="25">
        <f>IF(ISERROR(Gross_Inv_Can!D17-Dep_Inv_Can!D17),"..",Gross_Inv_Can!D17-Dep_Inv_Can!D17)</f>
        <v>-90</v>
      </c>
      <c r="E17" s="25">
        <f>IF(ISERROR(Gross_Inv_Can!E17-Dep_Inv_Can!E17),"..",Gross_Inv_Can!E17-Dep_Inv_Can!E17)</f>
        <v>-7297.3000000000029</v>
      </c>
      <c r="F17" s="25">
        <f>IF(ISERROR(Gross_Inv_Can!F17-Dep_Inv_Can!F17),"..",Gross_Inv_Can!F17-Dep_Inv_Can!F17)</f>
        <v>7706.4999999999982</v>
      </c>
      <c r="G17" s="25">
        <f>IF(ISERROR(Gross_Inv_Can!G17-Dep_Inv_Can!G17),"..",Gross_Inv_Can!G17-Dep_Inv_Can!G17)</f>
        <v>354.20000000000073</v>
      </c>
      <c r="H17" s="25">
        <f>IF(ISERROR(Gross_Inv_Can!H17-Dep_Inv_Can!H17),"..",Gross_Inv_Can!H17-Dep_Inv_Can!H17)</f>
        <v>-7776.2999999999993</v>
      </c>
      <c r="I17" s="25" t="str">
        <f>IF(ISERROR(Gross_Inv_Can!I17-Dep_Inv_Can!I17),"..",Gross_Inv_Can!I17-Dep_Inv_Can!I17)</f>
        <v>..</v>
      </c>
      <c r="J17" s="17" t="str">
        <f>IF(ISERROR(Gross_Inv_Can!J17-Dep_Inv_Can!J17),"..",Gross_Inv_Can!J17-Dep_Inv_Can!J17)</f>
        <v>..</v>
      </c>
      <c r="K17" s="25">
        <f>IF(ISERROR(Gross_Inv_Can!K17-Dep_Inv_Can!K17),"..",Gross_Inv_Can!K17-Dep_Inv_Can!K17)</f>
        <v>-772.30000000003201</v>
      </c>
      <c r="L17" s="25">
        <f>IF(ISERROR(Gross_Inv_Can!L17-Dep_Inv_Can!L17),"..",Gross_Inv_Can!L17-Dep_Inv_Can!L17)</f>
        <v>556.80000000000018</v>
      </c>
      <c r="M17" s="25">
        <f>IF(ISERROR(Gross_Inv_Can!M17-Dep_Inv_Can!M17),"..",Gross_Inv_Can!M17-Dep_Inv_Can!M17)</f>
        <v>247.39999999999964</v>
      </c>
      <c r="N17" s="25">
        <f>IF(ISERROR(Gross_Inv_Can!N17-Dep_Inv_Can!N17),"..",Gross_Inv_Can!N17-Dep_Inv_Can!N17)</f>
        <v>2402.6999999999989</v>
      </c>
      <c r="O17" s="25">
        <f>IF(ISERROR(Gross_Inv_Can!O17-Dep_Inv_Can!O17),"..",Gross_Inv_Can!O17-Dep_Inv_Can!O17)</f>
        <v>-494.70000000000073</v>
      </c>
      <c r="P17" s="25">
        <f>IF(ISERROR(Gross_Inv_Can!P17-Dep_Inv_Can!P17),"..",Gross_Inv_Can!P17-Dep_Inv_Can!P17)</f>
        <v>-5859.0999999999985</v>
      </c>
      <c r="Q17" s="25">
        <f>IF(ISERROR(Gross_Inv_Can!Q17-Dep_Inv_Can!Q17),"..",Gross_Inv_Can!Q17-Dep_Inv_Can!Q17)</f>
        <v>246.80000000000018</v>
      </c>
      <c r="R17" s="25">
        <f>IF(ISERROR(Gross_Inv_Can!R17-Dep_Inv_Can!R17),"..",Gross_Inv_Can!R17-Dep_Inv_Can!R17)</f>
        <v>373.60000000000014</v>
      </c>
      <c r="S17" s="25">
        <f>IF(ISERROR(Gross_Inv_Can!S17-Dep_Inv_Can!S17),"..",Gross_Inv_Can!S17-Dep_Inv_Can!S17)</f>
        <v>138.70000000000005</v>
      </c>
      <c r="T17" s="25">
        <f>IF(ISERROR(Gross_Inv_Can!T17-Dep_Inv_Can!T17),"..",Gross_Inv_Can!T17-Dep_Inv_Can!T17)</f>
        <v>1298.1999999999998</v>
      </c>
      <c r="U17" s="17">
        <f>IF(ISERROR(Gross_Inv_Can!U17-Dep_Inv_Can!U17),"..",Gross_Inv_Can!U17-Dep_Inv_Can!U17)</f>
        <v>317.30000000000018</v>
      </c>
      <c r="V17" s="25">
        <f>IF(ISERROR(Gross_Inv_Can!V17-Dep_Inv_Can!V17),"..",Gross_Inv_Can!V17-Dep_Inv_Can!V17)</f>
        <v>-7785.5</v>
      </c>
      <c r="W17" s="25">
        <f>IF(ISERROR(Gross_Inv_Can!W17-Dep_Inv_Can!W17),"..",Gross_Inv_Can!W17-Dep_Inv_Can!W17)</f>
        <v>-8657.1999999999971</v>
      </c>
      <c r="X17" s="25" t="str">
        <f>IF(ISERROR(Gross_Inv_Can!X17-Dep_Inv_Can!X17),"..",Gross_Inv_Can!X17-Dep_Inv_Can!X17)</f>
        <v>..</v>
      </c>
      <c r="Y17" s="46" t="str">
        <f>IF(ISERROR(Gross_Inv_Can!Y17-Dep_Inv_Can!Y17),"..",Gross_Inv_Can!Y17-Dep_Inv_Can!Y17)</f>
        <v>..</v>
      </c>
    </row>
    <row r="18" spans="1:25">
      <c r="A18" s="5">
        <v>2010</v>
      </c>
      <c r="B18" s="27">
        <f>IF(ISERROR(Gross_Inv_Can!B18-Dep_Inv_Can!B18),"..",Gross_Inv_Can!B18-Dep_Inv_Can!B18)</f>
        <v>5455.2999999999884</v>
      </c>
      <c r="C18" s="15">
        <f>IF(ISERROR(Gross_Inv_Can!C18-Dep_Inv_Can!C18),"..",Gross_Inv_Can!C18-Dep_Inv_Can!C18)</f>
        <v>2511.2999999999884</v>
      </c>
      <c r="D18" s="25">
        <f>IF(ISERROR(Gross_Inv_Can!D18-Dep_Inv_Can!D18),"..",Gross_Inv_Can!D18-Dep_Inv_Can!D18)</f>
        <v>-158.59999999999945</v>
      </c>
      <c r="E18" s="25">
        <f>IF(ISERROR(Gross_Inv_Can!E18-Dep_Inv_Can!E18),"..",Gross_Inv_Can!E18-Dep_Inv_Can!E18)</f>
        <v>-1603.5999999999985</v>
      </c>
      <c r="F18" s="25">
        <f>IF(ISERROR(Gross_Inv_Can!F18-Dep_Inv_Can!F18),"..",Gross_Inv_Can!F18-Dep_Inv_Can!F18)</f>
        <v>8494.5</v>
      </c>
      <c r="G18" s="25">
        <f>IF(ISERROR(Gross_Inv_Can!G18-Dep_Inv_Can!G18),"..",Gross_Inv_Can!G18-Dep_Inv_Can!G18)</f>
        <v>903</v>
      </c>
      <c r="H18" s="25">
        <f>IF(ISERROR(Gross_Inv_Can!H18-Dep_Inv_Can!H18),"..",Gross_Inv_Can!H18-Dep_Inv_Can!H18)</f>
        <v>-5124</v>
      </c>
      <c r="I18" s="25" t="str">
        <f>IF(ISERROR(Gross_Inv_Can!I18-Dep_Inv_Can!I18),"..",Gross_Inv_Can!I18-Dep_Inv_Can!I18)</f>
        <v>..</v>
      </c>
      <c r="J18" s="17" t="str">
        <f>IF(ISERROR(Gross_Inv_Can!J18-Dep_Inv_Can!J18),"..",Gross_Inv_Can!J18-Dep_Inv_Can!J18)</f>
        <v>..</v>
      </c>
      <c r="K18" s="25">
        <f>IF(ISERROR(Gross_Inv_Can!K18-Dep_Inv_Can!K18),"..",Gross_Inv_Can!K18-Dep_Inv_Can!K18)</f>
        <v>2943.9999999999854</v>
      </c>
      <c r="L18" s="25">
        <f>IF(ISERROR(Gross_Inv_Can!L18-Dep_Inv_Can!L18),"..",Gross_Inv_Can!L18-Dep_Inv_Can!L18)</f>
        <v>282.89999999999964</v>
      </c>
      <c r="M18" s="25">
        <f>IF(ISERROR(Gross_Inv_Can!M18-Dep_Inv_Can!M18),"..",Gross_Inv_Can!M18-Dep_Inv_Can!M18)</f>
        <v>99.799999999999272</v>
      </c>
      <c r="N18" s="25">
        <f>IF(ISERROR(Gross_Inv_Can!N18-Dep_Inv_Can!N18),"..",Gross_Inv_Can!N18-Dep_Inv_Can!N18)</f>
        <v>3052.6000000000004</v>
      </c>
      <c r="O18" s="25">
        <f>IF(ISERROR(Gross_Inv_Can!O18-Dep_Inv_Can!O18),"..",Gross_Inv_Can!O18-Dep_Inv_Can!O18)</f>
        <v>450.19999999999891</v>
      </c>
      <c r="P18" s="25">
        <f>IF(ISERROR(Gross_Inv_Can!P18-Dep_Inv_Can!P18),"..",Gross_Inv_Can!P18-Dep_Inv_Can!P18)</f>
        <v>-2717.7999999999993</v>
      </c>
      <c r="Q18" s="25">
        <f>IF(ISERROR(Gross_Inv_Can!Q18-Dep_Inv_Can!Q18),"..",Gross_Inv_Can!Q18-Dep_Inv_Can!Q18)</f>
        <v>560.5</v>
      </c>
      <c r="R18" s="25">
        <f>IF(ISERROR(Gross_Inv_Can!R18-Dep_Inv_Can!R18),"..",Gross_Inv_Can!R18-Dep_Inv_Can!R18)</f>
        <v>411.40000000000009</v>
      </c>
      <c r="S18" s="25">
        <f>IF(ISERROR(Gross_Inv_Can!S18-Dep_Inv_Can!S18),"..",Gross_Inv_Can!S18-Dep_Inv_Can!S18)</f>
        <v>231</v>
      </c>
      <c r="T18" s="25">
        <f>IF(ISERROR(Gross_Inv_Can!T18-Dep_Inv_Can!T18),"..",Gross_Inv_Can!T18-Dep_Inv_Can!T18)</f>
        <v>419.80000000000018</v>
      </c>
      <c r="U18" s="17">
        <f>IF(ISERROR(Gross_Inv_Can!U18-Dep_Inv_Can!U18),"..",Gross_Inv_Can!U18-Dep_Inv_Can!U18)</f>
        <v>153.60000000000014</v>
      </c>
      <c r="V18" s="25">
        <f>IF(ISERROR(Gross_Inv_Can!V18-Dep_Inv_Can!V18),"..",Gross_Inv_Can!V18-Dep_Inv_Can!V18)</f>
        <v>5613.8999999999942</v>
      </c>
      <c r="W18" s="25">
        <f>IF(ISERROR(Gross_Inv_Can!W18-Dep_Inv_Can!W18),"..",Gross_Inv_Can!W18-Dep_Inv_Can!W18)</f>
        <v>1308.1000000000058</v>
      </c>
      <c r="X18" s="25" t="str">
        <f>IF(ISERROR(Gross_Inv_Can!X18-Dep_Inv_Can!X18),"..",Gross_Inv_Can!X18-Dep_Inv_Can!X18)</f>
        <v>..</v>
      </c>
      <c r="Y18" s="46" t="str">
        <f>IF(ISERROR(Gross_Inv_Can!Y18-Dep_Inv_Can!Y18),"..",Gross_Inv_Can!Y18-Dep_Inv_Can!Y18)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-9.3919392784791107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-8.1554044853203607</v>
      </c>
      <c r="D21" s="9">
        <f t="shared" si="0"/>
        <v>-190.90819967739435</v>
      </c>
      <c r="E21" s="9">
        <f t="shared" si="0"/>
        <v>-188.30894565261616</v>
      </c>
      <c r="F21" s="9">
        <f t="shared" si="0"/>
        <v>-206.90973892974628</v>
      </c>
      <c r="G21" s="9">
        <f t="shared" si="0"/>
        <v>6.2877751495635126</v>
      </c>
      <c r="H21" s="9">
        <f t="shared" si="0"/>
        <v>-207.00959764633575</v>
      </c>
      <c r="I21" s="9" t="str">
        <f t="shared" si="0"/>
        <v>n.a.</v>
      </c>
      <c r="J21" s="20" t="str">
        <f t="shared" si="0"/>
        <v>n.a.</v>
      </c>
      <c r="K21" s="9">
        <f t="shared" si="0"/>
        <v>-10.287300547542777</v>
      </c>
      <c r="L21" s="9">
        <f t="shared" si="0"/>
        <v>-11.791355989083041</v>
      </c>
      <c r="M21" s="9">
        <f t="shared" si="0"/>
        <v>-17.254927545753361</v>
      </c>
      <c r="N21" s="9">
        <f t="shared" si="0"/>
        <v>4.2828990708237313</v>
      </c>
      <c r="O21" s="9">
        <f t="shared" si="0"/>
        <v>-9.370884175922745</v>
      </c>
      <c r="P21" s="9">
        <f t="shared" si="0"/>
        <v>-197.27895342493719</v>
      </c>
      <c r="Q21" s="9">
        <f t="shared" si="0"/>
        <v>-4.3688047592468138</v>
      </c>
      <c r="R21" s="9">
        <f t="shared" si="0"/>
        <v>0.17412449695604071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-1.4172689130491412</v>
      </c>
      <c r="T21" s="9">
        <f t="shared" si="1"/>
        <v>-217.08774352162069</v>
      </c>
      <c r="U21" s="20">
        <f t="shared" si="1"/>
        <v>-9.366288278504042</v>
      </c>
      <c r="V21" s="9">
        <f t="shared" si="1"/>
        <v>-8.9944683941379111</v>
      </c>
      <c r="W21" s="9">
        <f t="shared" si="1"/>
        <v>-12.115866115153406</v>
      </c>
      <c r="X21" s="9" t="str">
        <f t="shared" si="1"/>
        <v>n.a.</v>
      </c>
      <c r="Y21" s="46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-1.1591921894208546</v>
      </c>
      <c r="C22" s="9">
        <f t="shared" si="0"/>
        <v>-4.4074233826480231</v>
      </c>
      <c r="D22" s="9">
        <f t="shared" si="0"/>
        <v>-147.69150216308969</v>
      </c>
      <c r="E22" s="9">
        <f t="shared" si="0"/>
        <v>-0.79577865723768904</v>
      </c>
      <c r="F22" s="9">
        <f t="shared" si="0"/>
        <v>-8.0540508213200361</v>
      </c>
      <c r="G22" s="9">
        <f t="shared" si="0"/>
        <v>20.393276038752184</v>
      </c>
      <c r="H22" s="9">
        <f t="shared" si="0"/>
        <v>-25.903099442032929</v>
      </c>
      <c r="I22" s="9" t="str">
        <f t="shared" si="0"/>
        <v>n.a.</v>
      </c>
      <c r="J22" s="21" t="str">
        <f t="shared" si="0"/>
        <v>n.a.</v>
      </c>
      <c r="K22" s="9">
        <f t="shared" si="0"/>
        <v>0.77882666227160335</v>
      </c>
      <c r="L22" s="9">
        <f t="shared" si="0"/>
        <v>-32.867862464371989</v>
      </c>
      <c r="M22" s="9">
        <f t="shared" si="0"/>
        <v>1.0090304308729703</v>
      </c>
      <c r="N22" s="9">
        <f t="shared" si="0"/>
        <v>3.1028906363061326</v>
      </c>
      <c r="O22" s="9">
        <f t="shared" si="0"/>
        <v>9.3767892697099509</v>
      </c>
      <c r="P22" s="9">
        <f t="shared" si="0"/>
        <v>7.615667636190393</v>
      </c>
      <c r="Q22" s="9">
        <f t="shared" si="0"/>
        <v>16.278613223084861</v>
      </c>
      <c r="R22" s="9">
        <f t="shared" si="0"/>
        <v>-39.902363509273961</v>
      </c>
      <c r="S22" s="9">
        <f t="shared" si="1"/>
        <v>-7.4304456214530079</v>
      </c>
      <c r="T22" s="9">
        <f t="shared" si="1"/>
        <v>72.732138112170873</v>
      </c>
      <c r="U22" s="21">
        <f t="shared" si="1"/>
        <v>-28.161649534116883</v>
      </c>
      <c r="V22" s="9">
        <f t="shared" si="1"/>
        <v>-0.12029209914993233</v>
      </c>
      <c r="W22" s="9">
        <f t="shared" si="1"/>
        <v>-1.5048808576828332</v>
      </c>
      <c r="X22" s="9" t="str">
        <f t="shared" si="1"/>
        <v>n.a.</v>
      </c>
      <c r="Y22" s="46" t="str">
        <f t="shared" si="1"/>
        <v>n.a.</v>
      </c>
    </row>
    <row r="23" spans="1:25">
      <c r="A23" s="29" t="s">
        <v>24</v>
      </c>
      <c r="B23" s="19">
        <f t="shared" si="2"/>
        <v>-11.72535085961217</v>
      </c>
      <c r="C23" s="9">
        <f t="shared" si="0"/>
        <v>-9.2508768819929195</v>
      </c>
      <c r="D23" s="9">
        <f t="shared" si="0"/>
        <v>10.319344787885765</v>
      </c>
      <c r="E23" s="9" t="str">
        <f t="shared" si="0"/>
        <v>n.a.</v>
      </c>
      <c r="F23" s="9" t="str">
        <f t="shared" si="0"/>
        <v>n.a.</v>
      </c>
      <c r="G23" s="9">
        <f t="shared" si="0"/>
        <v>2.3876656517614947</v>
      </c>
      <c r="H23" s="9" t="str">
        <f t="shared" si="0"/>
        <v>n.a.</v>
      </c>
      <c r="I23" s="9" t="str">
        <f t="shared" si="0"/>
        <v>n.a.</v>
      </c>
      <c r="J23" s="21" t="str">
        <f t="shared" si="0"/>
        <v>n.a.</v>
      </c>
      <c r="K23" s="9">
        <f t="shared" si="0"/>
        <v>-13.36381641540757</v>
      </c>
      <c r="L23" s="9">
        <f t="shared" si="0"/>
        <v>-4.2617803632804874</v>
      </c>
      <c r="M23" s="9">
        <f t="shared" si="0"/>
        <v>-22.060660319800284</v>
      </c>
      <c r="N23" s="9">
        <f t="shared" si="0"/>
        <v>4.6395281064939953</v>
      </c>
      <c r="O23" s="9">
        <f t="shared" si="0"/>
        <v>-14.341490187351081</v>
      </c>
      <c r="P23" s="9" t="str">
        <f t="shared" si="0"/>
        <v>n.a.</v>
      </c>
      <c r="Q23" s="9">
        <f t="shared" si="0"/>
        <v>-9.8159975315638466</v>
      </c>
      <c r="R23" s="9">
        <f t="shared" si="0"/>
        <v>16.768312608366642</v>
      </c>
      <c r="S23" s="9">
        <f t="shared" si="1"/>
        <v>0.46172873421395089</v>
      </c>
      <c r="T23" s="9" t="str">
        <f t="shared" si="1"/>
        <v>n.a.</v>
      </c>
      <c r="U23" s="21">
        <f t="shared" si="1"/>
        <v>-2.8215897027810133</v>
      </c>
      <c r="V23" s="9">
        <f t="shared" si="1"/>
        <v>-11.499657971149324</v>
      </c>
      <c r="W23" s="9">
        <f t="shared" si="1"/>
        <v>-15.070374867014923</v>
      </c>
      <c r="X23" s="9" t="str">
        <f t="shared" si="1"/>
        <v>n.a.</v>
      </c>
      <c r="Y23" s="4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38.596857041143238</v>
      </c>
      <c r="D29" s="24">
        <f t="shared" si="3"/>
        <v>2.7849260031531275</v>
      </c>
      <c r="E29" s="24">
        <f t="shared" si="3"/>
        <v>41.056807201342629</v>
      </c>
      <c r="F29" s="24">
        <f t="shared" si="3"/>
        <v>-18.124396073844277</v>
      </c>
      <c r="G29" s="24">
        <f t="shared" si="3"/>
        <v>2.07852311447897</v>
      </c>
      <c r="H29" s="24">
        <f t="shared" si="3"/>
        <v>10.800996796012813</v>
      </c>
      <c r="I29" s="24" t="str">
        <f t="shared" si="3"/>
        <v>..</v>
      </c>
      <c r="J29" s="23" t="str">
        <f t="shared" si="3"/>
        <v>..</v>
      </c>
      <c r="K29" s="24">
        <f t="shared" si="3"/>
        <v>61.402634389462506</v>
      </c>
      <c r="L29" s="24">
        <f t="shared" si="3"/>
        <v>7.3508620251233285</v>
      </c>
      <c r="M29" s="24">
        <f t="shared" si="3"/>
        <v>5.9543304683924108</v>
      </c>
      <c r="N29" s="24">
        <f t="shared" si="3"/>
        <v>9.0001525708182921</v>
      </c>
      <c r="O29" s="24">
        <f t="shared" si="3"/>
        <v>8.2276356608859231</v>
      </c>
      <c r="P29" s="24">
        <f t="shared" si="3"/>
        <v>19.784366576819409</v>
      </c>
      <c r="Q29" s="24">
        <f t="shared" si="3"/>
        <v>5.094848192035804</v>
      </c>
      <c r="R29" s="24">
        <f t="shared" si="3"/>
        <v>2.0454661038498698</v>
      </c>
      <c r="S29" s="24">
        <f t="shared" si="3"/>
        <v>1.414331485531201</v>
      </c>
      <c r="T29" s="24">
        <f t="shared" si="3"/>
        <v>-0.27462747291867978</v>
      </c>
      <c r="U29" s="23">
        <f t="shared" si="3"/>
        <v>2.8052687789248845</v>
      </c>
      <c r="V29" s="24">
        <f t="shared" si="3"/>
        <v>97.215073996846911</v>
      </c>
      <c r="W29" s="24">
        <f t="shared" si="3"/>
        <v>35.657834511519063</v>
      </c>
      <c r="X29" s="24" t="str">
        <f t="shared" si="3"/>
        <v>..</v>
      </c>
      <c r="Y29" s="46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24.462621756800608</v>
      </c>
      <c r="D30" s="24">
        <f t="shared" si="4"/>
        <v>2.6367977253176864</v>
      </c>
      <c r="E30" s="24">
        <f t="shared" si="4"/>
        <v>25.354775236044645</v>
      </c>
      <c r="F30" s="24">
        <f t="shared" si="4"/>
        <v>-13.220560738035514</v>
      </c>
      <c r="G30" s="24">
        <f t="shared" si="4"/>
        <v>1.9985886255582401</v>
      </c>
      <c r="H30" s="24">
        <f t="shared" si="4"/>
        <v>7.693020907915546</v>
      </c>
      <c r="I30" s="24" t="str">
        <f t="shared" si="4"/>
        <v>..</v>
      </c>
      <c r="J30" s="23" t="str">
        <f t="shared" si="4"/>
        <v>..</v>
      </c>
      <c r="K30" s="24">
        <f t="shared" si="4"/>
        <v>75.537378243199427</v>
      </c>
      <c r="L30" s="24">
        <f t="shared" si="4"/>
        <v>3.5346173063352166</v>
      </c>
      <c r="M30" s="24">
        <f t="shared" si="4"/>
        <v>3.519679401659654</v>
      </c>
      <c r="N30" s="24">
        <f t="shared" si="4"/>
        <v>24.410596640516751</v>
      </c>
      <c r="O30" s="24">
        <f t="shared" si="4"/>
        <v>5.6913416813899449</v>
      </c>
      <c r="P30" s="24">
        <f t="shared" si="4"/>
        <v>27.060271869865105</v>
      </c>
      <c r="Q30" s="24">
        <f t="shared" si="4"/>
        <v>7.5101603506801906</v>
      </c>
      <c r="R30" s="24">
        <f t="shared" si="4"/>
        <v>0.11023143450243889</v>
      </c>
      <c r="S30" s="24">
        <f t="shared" si="4"/>
        <v>0.95551079907488023</v>
      </c>
      <c r="T30" s="24">
        <f t="shared" si="4"/>
        <v>0.85970216908677832</v>
      </c>
      <c r="U30" s="23">
        <f t="shared" si="4"/>
        <v>1.8852665900884424</v>
      </c>
      <c r="V30" s="24">
        <f t="shared" si="4"/>
        <v>97.363202274682337</v>
      </c>
      <c r="W30" s="24">
        <f t="shared" si="4"/>
        <v>21.529126338616539</v>
      </c>
      <c r="X30" s="24" t="str">
        <f t="shared" si="4"/>
        <v>..</v>
      </c>
      <c r="Y30" s="46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7.9045438679342217</v>
      </c>
      <c r="D31" s="24">
        <f t="shared" si="4"/>
        <v>-0.63548446707595119</v>
      </c>
      <c r="E31" s="24">
        <f t="shared" si="4"/>
        <v>14.459581545284694</v>
      </c>
      <c r="F31" s="24">
        <f t="shared" si="4"/>
        <v>-14.075621624951234</v>
      </c>
      <c r="G31" s="24">
        <f t="shared" si="4"/>
        <v>3.7487423772662862</v>
      </c>
      <c r="H31" s="24">
        <f t="shared" si="4"/>
        <v>4.4073260374104386</v>
      </c>
      <c r="I31" s="24" t="str">
        <f t="shared" si="4"/>
        <v>..</v>
      </c>
      <c r="J31" s="23" t="str">
        <f t="shared" si="4"/>
        <v>..</v>
      </c>
      <c r="K31" s="24">
        <f t="shared" si="4"/>
        <v>92.096482762868874</v>
      </c>
      <c r="L31" s="24">
        <f t="shared" si="4"/>
        <v>3.7446358540541658</v>
      </c>
      <c r="M31" s="24">
        <f t="shared" si="4"/>
        <v>4.0551916719709267</v>
      </c>
      <c r="N31" s="24">
        <f t="shared" si="4"/>
        <v>26.785824281871751</v>
      </c>
      <c r="O31" s="24">
        <f t="shared" si="4"/>
        <v>9.5615259840256304</v>
      </c>
      <c r="P31" s="24">
        <f t="shared" si="4"/>
        <v>38.6916617046178</v>
      </c>
      <c r="Q31" s="24">
        <f t="shared" si="4"/>
        <v>6.4564811202595331</v>
      </c>
      <c r="R31" s="24">
        <f t="shared" si="4"/>
        <v>0.27205716280311276</v>
      </c>
      <c r="S31" s="24">
        <f t="shared" si="4"/>
        <v>1.4608956327125637</v>
      </c>
      <c r="T31" s="24">
        <f t="shared" si="4"/>
        <v>-0.1509147280454996</v>
      </c>
      <c r="U31" s="23">
        <f t="shared" si="4"/>
        <v>1.2191240785988544</v>
      </c>
      <c r="V31" s="24">
        <f t="shared" si="4"/>
        <v>100.63548446707597</v>
      </c>
      <c r="W31" s="24">
        <f t="shared" si="4"/>
        <v>8.6396115229041648</v>
      </c>
      <c r="X31" s="24" t="str">
        <f t="shared" si="4"/>
        <v>..</v>
      </c>
      <c r="Y31" s="46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34.915284587957075</v>
      </c>
      <c r="D32" s="24">
        <f t="shared" si="4"/>
        <v>-0.31284398354672682</v>
      </c>
      <c r="E32" s="24">
        <f t="shared" si="4"/>
        <v>41.511341911087015</v>
      </c>
      <c r="F32" s="24">
        <f t="shared" si="4"/>
        <v>-14.589905778133586</v>
      </c>
      <c r="G32" s="24">
        <f t="shared" si="4"/>
        <v>3.7562344960525835</v>
      </c>
      <c r="H32" s="24">
        <f t="shared" si="4"/>
        <v>4.5504579424978031</v>
      </c>
      <c r="I32" s="24" t="str">
        <f t="shared" si="4"/>
        <v>..</v>
      </c>
      <c r="J32" s="23" t="str">
        <f t="shared" si="4"/>
        <v>..</v>
      </c>
      <c r="K32" s="24">
        <f t="shared" si="4"/>
        <v>65.085768758788817</v>
      </c>
      <c r="L32" s="24">
        <f t="shared" si="4"/>
        <v>2.3031426600165372</v>
      </c>
      <c r="M32" s="24">
        <f t="shared" si="4"/>
        <v>6.3548409183076933</v>
      </c>
      <c r="N32" s="24">
        <f t="shared" si="4"/>
        <v>10.21535674220919</v>
      </c>
      <c r="O32" s="24">
        <f t="shared" si="4"/>
        <v>11.149148632492601</v>
      </c>
      <c r="P32" s="24">
        <f t="shared" si="4"/>
        <v>25.535231815285115</v>
      </c>
      <c r="Q32" s="24">
        <f t="shared" si="4"/>
        <v>8.2951056243449539</v>
      </c>
      <c r="R32" s="24">
        <f t="shared" si="4"/>
        <v>0.45978585460654919</v>
      </c>
      <c r="S32" s="24">
        <f t="shared" si="4"/>
        <v>1.1618414607812679</v>
      </c>
      <c r="T32" s="24">
        <f t="shared" si="4"/>
        <v>-1.4657319969874287</v>
      </c>
      <c r="U32" s="23">
        <f t="shared" si="4"/>
        <v>1.0770470477324081</v>
      </c>
      <c r="V32" s="24">
        <f t="shared" si="4"/>
        <v>100.31284398354676</v>
      </c>
      <c r="W32" s="24">
        <f t="shared" si="4"/>
        <v>35.28500929578508</v>
      </c>
      <c r="X32" s="24" t="str">
        <f t="shared" si="4"/>
        <v>..</v>
      </c>
      <c r="Y32" s="46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36.801746465207636</v>
      </c>
      <c r="D33" s="24">
        <f t="shared" si="4"/>
        <v>-3.2370638727396468</v>
      </c>
      <c r="E33" s="24">
        <f t="shared" si="4"/>
        <v>80.750541858044883</v>
      </c>
      <c r="F33" s="24">
        <f t="shared" si="4"/>
        <v>-13.48580997018802</v>
      </c>
      <c r="G33" s="24">
        <f t="shared" si="4"/>
        <v>4.0093582992308345</v>
      </c>
      <c r="H33" s="24">
        <f t="shared" si="4"/>
        <v>-31.235279849140458</v>
      </c>
      <c r="I33" s="24" t="str">
        <f t="shared" si="4"/>
        <v>..</v>
      </c>
      <c r="J33" s="23" t="str">
        <f t="shared" si="4"/>
        <v>..</v>
      </c>
      <c r="K33" s="24">
        <f t="shared" si="4"/>
        <v>63.196688601810592</v>
      </c>
      <c r="L33" s="24">
        <f t="shared" si="4"/>
        <v>3.2714923983380424</v>
      </c>
      <c r="M33" s="24">
        <f t="shared" si="4"/>
        <v>8.8629979421131235</v>
      </c>
      <c r="N33" s="24">
        <f t="shared" si="4"/>
        <v>13.136047448768009</v>
      </c>
      <c r="O33" s="24">
        <f t="shared" si="4"/>
        <v>18.214254974530718</v>
      </c>
      <c r="P33" s="24">
        <f t="shared" si="4"/>
        <v>12.352016024913716</v>
      </c>
      <c r="Q33" s="24">
        <f t="shared" si="4"/>
        <v>4.8951103668985345</v>
      </c>
      <c r="R33" s="24">
        <f t="shared" si="4"/>
        <v>0.2230029498986705</v>
      </c>
      <c r="S33" s="24">
        <f t="shared" si="4"/>
        <v>1.444433142150686</v>
      </c>
      <c r="T33" s="24">
        <f t="shared" si="4"/>
        <v>-2.1713445121712653</v>
      </c>
      <c r="U33" s="23">
        <f t="shared" si="4"/>
        <v>2.9686778663703719</v>
      </c>
      <c r="V33" s="24">
        <f t="shared" si="4"/>
        <v>103.23706387273963</v>
      </c>
      <c r="W33" s="24">
        <f t="shared" si="4"/>
        <v>39.20313612569543</v>
      </c>
      <c r="X33" s="24" t="str">
        <f t="shared" si="4"/>
        <v>..</v>
      </c>
      <c r="Y33" s="46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12.801508075918006</v>
      </c>
      <c r="D34" s="24">
        <f t="shared" si="4"/>
        <v>1.1331990917269934</v>
      </c>
      <c r="E34" s="24">
        <f t="shared" si="4"/>
        <v>122.34051668737389</v>
      </c>
      <c r="F34" s="24">
        <f t="shared" si="4"/>
        <v>-16.520286191679851</v>
      </c>
      <c r="G34" s="24">
        <f t="shared" si="4"/>
        <v>2.1421532924896054</v>
      </c>
      <c r="H34" s="24">
        <f t="shared" si="4"/>
        <v>-96.294074803992743</v>
      </c>
      <c r="I34" s="24" t="str">
        <f t="shared" si="4"/>
        <v>..</v>
      </c>
      <c r="J34" s="23" t="str">
        <f t="shared" si="4"/>
        <v>..</v>
      </c>
      <c r="K34" s="24">
        <f t="shared" si="4"/>
        <v>87.204918383959679</v>
      </c>
      <c r="L34" s="24">
        <f t="shared" si="4"/>
        <v>8.2879910886422845</v>
      </c>
      <c r="M34" s="24">
        <f t="shared" si="4"/>
        <v>21.265155734544329</v>
      </c>
      <c r="N34" s="24">
        <f t="shared" si="4"/>
        <v>26.896876740499494</v>
      </c>
      <c r="O34" s="24">
        <f t="shared" si="4"/>
        <v>22.331948074204135</v>
      </c>
      <c r="P34" s="24">
        <f t="shared" si="4"/>
        <v>-26.11927509532574</v>
      </c>
      <c r="Q34" s="24">
        <f t="shared" si="4"/>
        <v>16.800908272995976</v>
      </c>
      <c r="R34" s="24">
        <f t="shared" si="4"/>
        <v>3.3224797566513762</v>
      </c>
      <c r="S34" s="24">
        <f t="shared" si="4"/>
        <v>7.5917912685831608</v>
      </c>
      <c r="T34" s="24">
        <f t="shared" si="4"/>
        <v>4.2993016580266383</v>
      </c>
      <c r="U34" s="23">
        <f t="shared" si="4"/>
        <v>2.5277408851377343</v>
      </c>
      <c r="V34" s="24">
        <f t="shared" si="4"/>
        <v>98.86680090827312</v>
      </c>
      <c r="W34" s="24">
        <f t="shared" si="4"/>
        <v>9.2626708367249293</v>
      </c>
      <c r="X34" s="24" t="str">
        <f t="shared" si="4"/>
        <v>..</v>
      </c>
      <c r="Y34" s="46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80.983207593088409</v>
      </c>
      <c r="D35" s="24">
        <f t="shared" si="4"/>
        <v>-2.7705037722073445</v>
      </c>
      <c r="E35" s="24">
        <f t="shared" si="4"/>
        <v>80.434168897541966</v>
      </c>
      <c r="F35" s="24">
        <f t="shared" si="4"/>
        <v>12.881966415186188</v>
      </c>
      <c r="G35" s="24">
        <f t="shared" si="4"/>
        <v>4.2589437819420786</v>
      </c>
      <c r="H35" s="24">
        <f t="shared" si="4"/>
        <v>-13.821367729374536</v>
      </c>
      <c r="I35" s="24" t="str">
        <f t="shared" si="4"/>
        <v>..</v>
      </c>
      <c r="J35" s="23" t="str">
        <f t="shared" si="4"/>
        <v>..</v>
      </c>
      <c r="K35" s="24">
        <f t="shared" si="4"/>
        <v>19.013871988318225</v>
      </c>
      <c r="L35" s="24">
        <f t="shared" si="4"/>
        <v>5.6441956680457501</v>
      </c>
      <c r="M35" s="24">
        <f t="shared" si="4"/>
        <v>17.662691652470183</v>
      </c>
      <c r="N35" s="24">
        <f t="shared" si="4"/>
        <v>-12.591871501581894</v>
      </c>
      <c r="O35" s="24">
        <f t="shared" si="4"/>
        <v>-10.177658797761012</v>
      </c>
      <c r="P35" s="24">
        <f t="shared" si="4"/>
        <v>-1.2421513750304778</v>
      </c>
      <c r="Q35" s="24">
        <f t="shared" si="4"/>
        <v>5.2742759795570668</v>
      </c>
      <c r="R35" s="24">
        <f t="shared" si="4"/>
        <v>3.7907033341445606</v>
      </c>
      <c r="S35" s="24">
        <f t="shared" si="4"/>
        <v>4.4400097347286449</v>
      </c>
      <c r="T35" s="24">
        <f t="shared" si="4"/>
        <v>3.9153078607933809</v>
      </c>
      <c r="U35" s="23">
        <f t="shared" si="4"/>
        <v>2.2983694329520556</v>
      </c>
      <c r="V35" s="24">
        <f t="shared" si="4"/>
        <v>102.77050377220726</v>
      </c>
      <c r="W35" s="24">
        <f t="shared" si="4"/>
        <v>76.99294232173277</v>
      </c>
      <c r="X35" s="24" t="str">
        <f t="shared" si="4"/>
        <v>..</v>
      </c>
      <c r="Y35" s="46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62.509761990869585</v>
      </c>
      <c r="D36" s="24">
        <f t="shared" si="4"/>
        <v>-1.7715720343202765</v>
      </c>
      <c r="E36" s="24">
        <f t="shared" si="4"/>
        <v>63.387686001960255</v>
      </c>
      <c r="F36" s="24">
        <f t="shared" si="4"/>
        <v>7.626145887384622</v>
      </c>
      <c r="G36" s="24">
        <f t="shared" si="4"/>
        <v>3.7491286276606335</v>
      </c>
      <c r="H36" s="24">
        <f t="shared" si="4"/>
        <v>-10.481626491815645</v>
      </c>
      <c r="I36" s="24" t="str">
        <f t="shared" si="4"/>
        <v>..</v>
      </c>
      <c r="J36" s="23" t="str">
        <f t="shared" si="4"/>
        <v>..</v>
      </c>
      <c r="K36" s="24">
        <f t="shared" si="4"/>
        <v>37.49076214286837</v>
      </c>
      <c r="L36" s="24">
        <f t="shared" si="4"/>
        <v>3.390097017154897</v>
      </c>
      <c r="M36" s="24">
        <f t="shared" si="4"/>
        <v>15.053645088080673</v>
      </c>
      <c r="N36" s="24">
        <f t="shared" si="4"/>
        <v>-6.9206618760842984</v>
      </c>
      <c r="O36" s="24">
        <f t="shared" si="4"/>
        <v>4.4357438243942369</v>
      </c>
      <c r="P36" s="24">
        <f t="shared" si="4"/>
        <v>9.6110403530564668</v>
      </c>
      <c r="Q36" s="24">
        <f t="shared" si="4"/>
        <v>2.9645004219276574</v>
      </c>
      <c r="R36" s="24">
        <f t="shared" si="4"/>
        <v>1.6436834022569191</v>
      </c>
      <c r="S36" s="24">
        <f t="shared" si="4"/>
        <v>2.941962671195181</v>
      </c>
      <c r="T36" s="24">
        <f t="shared" si="4"/>
        <v>2.6342961670099743</v>
      </c>
      <c r="U36" s="23">
        <f t="shared" si="4"/>
        <v>1.7364550738766495</v>
      </c>
      <c r="V36" s="24">
        <f t="shared" si="4"/>
        <v>101.77157203432019</v>
      </c>
      <c r="W36" s="24">
        <f t="shared" si="4"/>
        <v>60.385447950899177</v>
      </c>
      <c r="X36" s="24" t="str">
        <f t="shared" si="4"/>
        <v>..</v>
      </c>
      <c r="Y36" s="46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66.934225481445338</v>
      </c>
      <c r="D37" s="24">
        <f t="shared" si="4"/>
        <v>-1.7979952353126272</v>
      </c>
      <c r="E37" s="24">
        <f t="shared" si="4"/>
        <v>63.562663344656443</v>
      </c>
      <c r="F37" s="24">
        <f t="shared" si="4"/>
        <v>5.6312568628835997</v>
      </c>
      <c r="G37" s="24">
        <f t="shared" si="4"/>
        <v>2.5268254467697102</v>
      </c>
      <c r="H37" s="24">
        <f t="shared" si="4"/>
        <v>-2.9885249375517713</v>
      </c>
      <c r="I37" s="24" t="str">
        <f t="shared" si="4"/>
        <v>..</v>
      </c>
      <c r="J37" s="23" t="str">
        <f t="shared" si="4"/>
        <v>..</v>
      </c>
      <c r="K37" s="24">
        <f t="shared" si="4"/>
        <v>33.065453447976942</v>
      </c>
      <c r="L37" s="24">
        <f t="shared" si="4"/>
        <v>3.3311072439943774</v>
      </c>
      <c r="M37" s="24">
        <f t="shared" si="4"/>
        <v>5.7779861169082194</v>
      </c>
      <c r="N37" s="24">
        <f t="shared" si="4"/>
        <v>3.6608467273275993</v>
      </c>
      <c r="O37" s="24">
        <f t="shared" si="4"/>
        <v>2.0176075104829541</v>
      </c>
      <c r="P37" s="24">
        <f t="shared" si="4"/>
        <v>12.573765965234484</v>
      </c>
      <c r="Q37" s="24">
        <f t="shared" si="4"/>
        <v>0.89097085321295355</v>
      </c>
      <c r="R37" s="24">
        <f t="shared" si="4"/>
        <v>1.0511850715024176</v>
      </c>
      <c r="S37" s="24">
        <f t="shared" si="4"/>
        <v>0.89963975881178249</v>
      </c>
      <c r="T37" s="24">
        <f t="shared" si="4"/>
        <v>2.0310924747478003</v>
      </c>
      <c r="U37" s="23">
        <f t="shared" si="4"/>
        <v>0.83125172575435524</v>
      </c>
      <c r="V37" s="24">
        <f t="shared" si="4"/>
        <v>101.79799523531268</v>
      </c>
      <c r="W37" s="24">
        <f t="shared" si="4"/>
        <v>65.009728438505391</v>
      </c>
      <c r="X37" s="24" t="str">
        <f t="shared" si="4"/>
        <v>..</v>
      </c>
      <c r="Y37" s="46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62.460945978003501</v>
      </c>
      <c r="D38" s="24">
        <f t="shared" si="4"/>
        <v>-2.3318847382686498</v>
      </c>
      <c r="E38" s="24">
        <f t="shared" si="4"/>
        <v>56.627700973637587</v>
      </c>
      <c r="F38" s="24">
        <f t="shared" si="4"/>
        <v>8.7246306587321971</v>
      </c>
      <c r="G38" s="24">
        <f t="shared" si="4"/>
        <v>2.562549527313839</v>
      </c>
      <c r="H38" s="24">
        <f t="shared" si="4"/>
        <v>-3.1220504434114118</v>
      </c>
      <c r="I38" s="24" t="str">
        <f t="shared" si="4"/>
        <v>..</v>
      </c>
      <c r="J38" s="23" t="str">
        <f t="shared" si="4"/>
        <v>..</v>
      </c>
      <c r="K38" s="24">
        <f t="shared" si="4"/>
        <v>37.539306390474607</v>
      </c>
      <c r="L38" s="24">
        <f t="shared" si="4"/>
        <v>2.7747914174527955</v>
      </c>
      <c r="M38" s="24">
        <f t="shared" si="4"/>
        <v>4.7798589764943991</v>
      </c>
      <c r="N38" s="24">
        <f t="shared" si="4"/>
        <v>5.7368402457059462</v>
      </c>
      <c r="O38" s="24">
        <f t="shared" si="4"/>
        <v>0.13728845212317506</v>
      </c>
      <c r="P38" s="24">
        <f t="shared" si="4"/>
        <v>18.056712244413834</v>
      </c>
      <c r="Q38" s="24">
        <f t="shared" si="4"/>
        <v>1.6870832765504256</v>
      </c>
      <c r="R38" s="24">
        <f t="shared" si="4"/>
        <v>2.2009054980996652</v>
      </c>
      <c r="S38" s="24">
        <f t="shared" si="4"/>
        <v>0.8373586105601063</v>
      </c>
      <c r="T38" s="24">
        <f t="shared" si="4"/>
        <v>1.0220923365787919</v>
      </c>
      <c r="U38" s="23">
        <f t="shared" si="4"/>
        <v>0.30637533249547017</v>
      </c>
      <c r="V38" s="24">
        <f t="shared" si="4"/>
        <v>102.33188473826864</v>
      </c>
      <c r="W38" s="24">
        <f t="shared" si="4"/>
        <v>61.644029214175013</v>
      </c>
      <c r="X38" s="24" t="str">
        <f t="shared" si="4"/>
        <v>..</v>
      </c>
      <c r="Y38" s="46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67.167870570431802</v>
      </c>
      <c r="D39" s="24">
        <f t="shared" si="4"/>
        <v>0.23349554449556292</v>
      </c>
      <c r="E39" s="24">
        <f t="shared" si="4"/>
        <v>50.226994187510208</v>
      </c>
      <c r="F39" s="24">
        <f t="shared" si="4"/>
        <v>13.86006313232614</v>
      </c>
      <c r="G39" s="24">
        <f t="shared" si="4"/>
        <v>3.7647006747578606</v>
      </c>
      <c r="H39" s="24">
        <f t="shared" si="4"/>
        <v>-0.91738296865792257</v>
      </c>
      <c r="I39" s="24" t="str">
        <f t="shared" si="4"/>
        <v>..</v>
      </c>
      <c r="J39" s="23" t="str">
        <f t="shared" si="4"/>
        <v>..</v>
      </c>
      <c r="K39" s="24">
        <f t="shared" si="4"/>
        <v>32.832959390034425</v>
      </c>
      <c r="L39" s="24">
        <f t="shared" si="4"/>
        <v>2.9250573364355428</v>
      </c>
      <c r="M39" s="24">
        <f t="shared" si="4"/>
        <v>8.1922631085339344</v>
      </c>
      <c r="N39" s="24">
        <f t="shared" si="4"/>
        <v>10.243095420554804</v>
      </c>
      <c r="O39" s="24">
        <f t="shared" si="4"/>
        <v>-3.0857930133927955</v>
      </c>
      <c r="P39" s="24">
        <f t="shared" si="4"/>
        <v>7.486796712249955</v>
      </c>
      <c r="Q39" s="24">
        <f t="shared" si="4"/>
        <v>2.0975867516177313</v>
      </c>
      <c r="R39" s="24">
        <f t="shared" si="4"/>
        <v>1.5083148206040458</v>
      </c>
      <c r="S39" s="24">
        <f t="shared" si="4"/>
        <v>1.7705823279284469</v>
      </c>
      <c r="T39" s="24">
        <f t="shared" si="4"/>
        <v>1.4463444391265505</v>
      </c>
      <c r="U39" s="23">
        <f t="shared" si="4"/>
        <v>0.24871148637619928</v>
      </c>
      <c r="V39" s="24">
        <f t="shared" si="4"/>
        <v>99.766504455504361</v>
      </c>
      <c r="W39" s="24">
        <f t="shared" si="4"/>
        <v>64.142388017584125</v>
      </c>
      <c r="X39" s="24" t="str">
        <f t="shared" si="4"/>
        <v>..</v>
      </c>
      <c r="Y39" s="46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63.762812535199252</v>
      </c>
      <c r="D40" s="24">
        <f t="shared" si="4"/>
        <v>-0.29862719403075239</v>
      </c>
      <c r="E40" s="24">
        <f t="shared" si="4"/>
        <v>50.967997164827395</v>
      </c>
      <c r="F40" s="24">
        <f t="shared" si="4"/>
        <v>15.108283264514464</v>
      </c>
      <c r="G40" s="24">
        <f t="shared" si="4"/>
        <v>3.4230863271602399</v>
      </c>
      <c r="H40" s="24">
        <f t="shared" si="4"/>
        <v>-5.4379270272720577</v>
      </c>
      <c r="I40" s="24" t="str">
        <f t="shared" si="4"/>
        <v>..</v>
      </c>
      <c r="J40" s="23" t="str">
        <f t="shared" si="4"/>
        <v>..</v>
      </c>
      <c r="K40" s="24">
        <f t="shared" si="4"/>
        <v>36.237462190830065</v>
      </c>
      <c r="L40" s="24">
        <f t="shared" si="4"/>
        <v>3.5497350267445804</v>
      </c>
      <c r="M40" s="24">
        <f t="shared" si="4"/>
        <v>6.9101838191863179</v>
      </c>
      <c r="N40" s="24">
        <f t="shared" si="4"/>
        <v>17.891257943016335</v>
      </c>
      <c r="O40" s="24">
        <f t="shared" si="4"/>
        <v>-1.0571457613894526</v>
      </c>
      <c r="P40" s="24">
        <f t="shared" si="4"/>
        <v>-0.36785815345646961</v>
      </c>
      <c r="Q40" s="24">
        <f t="shared" ref="Q40:Y40" si="5">IF(ISERROR((Q16/$B16)*100),"..",(Q16/$B16)*100)</f>
        <v>2.4755562515281637</v>
      </c>
      <c r="R40" s="24">
        <f t="shared" si="5"/>
        <v>2.0961596048340794</v>
      </c>
      <c r="S40" s="24">
        <f t="shared" si="5"/>
        <v>2.4033033057783135</v>
      </c>
      <c r="T40" s="24">
        <f t="shared" si="5"/>
        <v>1.8697853565531775</v>
      </c>
      <c r="U40" s="23">
        <f t="shared" si="5"/>
        <v>0.46648479803515941</v>
      </c>
      <c r="V40" s="24">
        <f t="shared" si="5"/>
        <v>100.29862719403077</v>
      </c>
      <c r="W40" s="24">
        <f t="shared" si="5"/>
        <v>61.266102379402156</v>
      </c>
      <c r="X40" s="24" t="str">
        <f t="shared" si="5"/>
        <v>..</v>
      </c>
      <c r="Y40" s="4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90.189829217192482</v>
      </c>
      <c r="D41" s="24">
        <f t="shared" si="6"/>
        <v>1.1427845851057077</v>
      </c>
      <c r="E41" s="24">
        <f t="shared" si="6"/>
        <v>92.658243921020926</v>
      </c>
      <c r="F41" s="24">
        <f t="shared" si="6"/>
        <v>-97.854104501301492</v>
      </c>
      <c r="G41" s="24">
        <f t="shared" si="6"/>
        <v>-4.4974922227160272</v>
      </c>
      <c r="H41" s="24">
        <f t="shared" si="6"/>
        <v>98.74039743508348</v>
      </c>
      <c r="I41" s="24" t="str">
        <f t="shared" si="6"/>
        <v>..</v>
      </c>
      <c r="J41" s="23" t="str">
        <f t="shared" si="6"/>
        <v>..</v>
      </c>
      <c r="K41" s="24">
        <f t="shared" si="6"/>
        <v>9.8063615008574949</v>
      </c>
      <c r="L41" s="24">
        <f t="shared" si="6"/>
        <v>-7.0700272998539804</v>
      </c>
      <c r="M41" s="24">
        <f t="shared" si="6"/>
        <v>-3.1413878483905733</v>
      </c>
      <c r="N41" s="24">
        <f t="shared" si="6"/>
        <v>-30.508539140372026</v>
      </c>
      <c r="O41" s="24">
        <f t="shared" si="6"/>
        <v>6.2815059361310492</v>
      </c>
      <c r="P41" s="24">
        <f t="shared" si="6"/>
        <v>74.396546251031666</v>
      </c>
      <c r="Q41" s="24">
        <f t="shared" si="6"/>
        <v>-3.1337692844898761</v>
      </c>
      <c r="R41" s="24">
        <f t="shared" si="6"/>
        <v>-4.7438257888388051</v>
      </c>
      <c r="S41" s="24">
        <f t="shared" si="6"/>
        <v>-1.7611580217129077</v>
      </c>
      <c r="T41" s="24">
        <f t="shared" si="6"/>
        <v>-16.484032759824771</v>
      </c>
      <c r="U41" s="23">
        <f t="shared" si="6"/>
        <v>-4.0289505428226802</v>
      </c>
      <c r="V41" s="24">
        <f t="shared" si="6"/>
        <v>98.857215414894299</v>
      </c>
      <c r="W41" s="24">
        <f t="shared" si="6"/>
        <v>109.9257190019681</v>
      </c>
      <c r="X41" s="24" t="str">
        <f t="shared" si="6"/>
        <v>..</v>
      </c>
      <c r="Y41" s="46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46.034131945080816</v>
      </c>
      <c r="D42" s="24">
        <f t="shared" si="6"/>
        <v>-2.9072644950781772</v>
      </c>
      <c r="E42" s="24">
        <f t="shared" si="6"/>
        <v>-29.395266988066687</v>
      </c>
      <c r="F42" s="24">
        <f t="shared" si="6"/>
        <v>155.71095998386923</v>
      </c>
      <c r="G42" s="24">
        <f t="shared" si="6"/>
        <v>16.552710208421203</v>
      </c>
      <c r="H42" s="24">
        <f t="shared" si="6"/>
        <v>-93.927006764064501</v>
      </c>
      <c r="I42" s="24" t="str">
        <f t="shared" si="6"/>
        <v>..</v>
      </c>
      <c r="J42" s="23" t="str">
        <f t="shared" si="6"/>
        <v>..</v>
      </c>
      <c r="K42" s="24">
        <f t="shared" si="6"/>
        <v>53.965868054918921</v>
      </c>
      <c r="L42" s="24">
        <f t="shared" si="6"/>
        <v>5.1857826334023835</v>
      </c>
      <c r="M42" s="24">
        <f t="shared" si="6"/>
        <v>1.8294135977856303</v>
      </c>
      <c r="N42" s="24">
        <f t="shared" si="6"/>
        <v>55.956592671347259</v>
      </c>
      <c r="O42" s="24">
        <f t="shared" si="6"/>
        <v>8.2525250673656796</v>
      </c>
      <c r="P42" s="24">
        <f t="shared" si="6"/>
        <v>-49.819441643906018</v>
      </c>
      <c r="Q42" s="24">
        <f t="shared" si="6"/>
        <v>10.274412039667869</v>
      </c>
      <c r="R42" s="24">
        <f t="shared" si="6"/>
        <v>7.5412901215332067</v>
      </c>
      <c r="S42" s="24">
        <f t="shared" si="6"/>
        <v>4.2344142393635638</v>
      </c>
      <c r="T42" s="24">
        <f t="shared" si="6"/>
        <v>7.6952688211464277</v>
      </c>
      <c r="U42" s="23">
        <f t="shared" si="6"/>
        <v>2.8156105072131772</v>
      </c>
      <c r="V42" s="24">
        <f t="shared" si="6"/>
        <v>102.90726449507829</v>
      </c>
      <c r="W42" s="24">
        <f t="shared" si="6"/>
        <v>23.9785163052446</v>
      </c>
      <c r="X42" s="24" t="str">
        <f t="shared" si="6"/>
        <v>..</v>
      </c>
      <c r="Y42" s="46" t="str">
        <f t="shared" si="6"/>
        <v>..</v>
      </c>
    </row>
    <row r="44" spans="1:25">
      <c r="B44" s="1" t="s">
        <v>20</v>
      </c>
      <c r="C44" s="1" t="s">
        <v>165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165</v>
      </c>
      <c r="V45" s="1" t="s">
        <v>20</v>
      </c>
      <c r="W45" s="1" t="s">
        <v>165</v>
      </c>
    </row>
    <row r="48" spans="1:25" ht="12.75">
      <c r="B48" s="7" t="str">
        <f>'Table of Contents'!B25</f>
        <v>Table 16: Real Net Investment, Canada, Business Sector Industries, 1997-2010</v>
      </c>
      <c r="K48" s="7" t="str">
        <f>B48 &amp; " (continued)"</f>
        <v>Table 16: Real Net Investment, Canada, Business Sector Industries, 1997-2010 (continued)</v>
      </c>
      <c r="V48" s="7" t="str">
        <f>K48</f>
        <v>Table 16: Real Net Investment, Canada, Business Sector Industries, 1997-2010 (continued)</v>
      </c>
    </row>
    <row r="50" spans="1:25" ht="33.75">
      <c r="A50" s="4"/>
      <c r="B50" s="26" t="s">
        <v>4</v>
      </c>
      <c r="C50" s="14" t="s">
        <v>3</v>
      </c>
      <c r="D50" s="3" t="s">
        <v>2</v>
      </c>
      <c r="E50" s="3" t="s">
        <v>1</v>
      </c>
      <c r="F50" s="3" t="s">
        <v>0</v>
      </c>
      <c r="G50" s="3" t="s">
        <v>5</v>
      </c>
      <c r="H50" s="3" t="s">
        <v>6</v>
      </c>
      <c r="I50" s="3" t="s">
        <v>7</v>
      </c>
      <c r="J50" s="16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18</v>
      </c>
      <c r="Q50" s="3" t="s">
        <v>14</v>
      </c>
      <c r="R50" s="3" t="s">
        <v>19</v>
      </c>
      <c r="S50" s="3" t="s">
        <v>15</v>
      </c>
      <c r="T50" s="3" t="s">
        <v>16</v>
      </c>
      <c r="U50" s="16" t="s">
        <v>17</v>
      </c>
      <c r="V50" s="3" t="s">
        <v>29</v>
      </c>
      <c r="W50" s="3" t="s">
        <v>27</v>
      </c>
      <c r="X50" s="3" t="s">
        <v>28</v>
      </c>
      <c r="Y50" s="30" t="s">
        <v>34</v>
      </c>
    </row>
    <row r="51" spans="1:25">
      <c r="A51" s="5"/>
      <c r="B51" s="77" t="s">
        <v>60</v>
      </c>
      <c r="C51" s="78"/>
      <c r="D51" s="78"/>
      <c r="E51" s="78"/>
      <c r="F51" s="78"/>
      <c r="G51" s="78"/>
      <c r="H51" s="78"/>
      <c r="I51" s="78"/>
      <c r="J51" s="78"/>
      <c r="K51" s="78" t="s">
        <v>60</v>
      </c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75" t="s">
        <v>60</v>
      </c>
      <c r="W51" s="76"/>
      <c r="X51" s="76"/>
      <c r="Y51" s="76"/>
    </row>
    <row r="52" spans="1:25">
      <c r="A52" s="5">
        <v>1997</v>
      </c>
      <c r="B52" s="27">
        <f>IF(ISERROR(Gross_Inv_Can!B52-Dep_Inv_Can!B52),"..",Gross_Inv_Can!B52-Dep_Inv_Can!B52)</f>
        <v>19059.300000000003</v>
      </c>
      <c r="C52" s="15">
        <f>IF(ISERROR(Gross_Inv_Can!C52-Dep_Inv_Can!C52),"..",Gross_Inv_Can!C52-Dep_Inv_Can!C52)</f>
        <v>7818.4000000000015</v>
      </c>
      <c r="D52" s="25">
        <f>IF(ISERROR(Gross_Inv_Can!D52-Dep_Inv_Can!D52),"..",Gross_Inv_Can!D52-Dep_Inv_Can!D52)</f>
        <v>594.09999999999945</v>
      </c>
      <c r="E52" s="25">
        <f>IF(ISERROR(Gross_Inv_Can!E52-Dep_Inv_Can!E52),"..",Gross_Inv_Can!E52-Dep_Inv_Can!E52)</f>
        <v>8943.4999999999982</v>
      </c>
      <c r="F52" s="25">
        <f>IF(ISERROR(Gross_Inv_Can!F52-Dep_Inv_Can!F52),"..",Gross_Inv_Can!F52-Dep_Inv_Can!F52)</f>
        <v>-4168.3999999999996</v>
      </c>
      <c r="G52" s="25">
        <f>IF(ISERROR(Gross_Inv_Can!G52-Dep_Inv_Can!G52),"..",Gross_Inv_Can!G52-Dep_Inv_Can!G52)</f>
        <v>423.70000000000027</v>
      </c>
      <c r="H52" s="25">
        <f>IF(ISERROR(Gross_Inv_Can!H52-Dep_Inv_Can!H52),"..",Gross_Inv_Can!H52-Dep_Inv_Can!H52)</f>
        <v>2025.5</v>
      </c>
      <c r="I52" s="25" t="str">
        <f>IF(ISERROR(Gross_Inv_Can!I52-Dep_Inv_Can!I52),"..",Gross_Inv_Can!I52-Dep_Inv_Can!I52)</f>
        <v>..</v>
      </c>
      <c r="J52" s="17" t="str">
        <f>IF(ISERROR(Gross_Inv_Can!J52-Dep_Inv_Can!J52),"..",Gross_Inv_Can!J52-Dep_Inv_Can!J52)</f>
        <v>..</v>
      </c>
      <c r="K52" s="25">
        <f>IF(ISERROR(Gross_Inv_Can!K52-Dep_Inv_Can!K52),"..",Gross_Inv_Can!K52-Dep_Inv_Can!K52)</f>
        <v>11135.5</v>
      </c>
      <c r="L52" s="25">
        <f>IF(ISERROR(Gross_Inv_Can!L52-Dep_Inv_Can!L52),"..",Gross_Inv_Can!L52-Dep_Inv_Can!L52)</f>
        <v>1292.5</v>
      </c>
      <c r="M52" s="25">
        <f>IF(ISERROR(Gross_Inv_Can!M52-Dep_Inv_Can!M52),"..",Gross_Inv_Can!M52-Dep_Inv_Can!M52)</f>
        <v>1171.7000000000003</v>
      </c>
      <c r="N52" s="25">
        <f>IF(ISERROR(Gross_Inv_Can!N52-Dep_Inv_Can!N52),"..",Gross_Inv_Can!N52-Dep_Inv_Can!N52)</f>
        <v>1876.5000000000009</v>
      </c>
      <c r="O52" s="25">
        <f>IF(ISERROR(Gross_Inv_Can!O52-Dep_Inv_Can!O52),"..",Gross_Inv_Can!O52-Dep_Inv_Can!O52)</f>
        <v>1646.7000000000007</v>
      </c>
      <c r="P52" s="25">
        <f>IF(ISERROR(Gross_Inv_Can!P52-Dep_Inv_Can!P52),"..",Gross_Inv_Can!P52-Dep_Inv_Can!P52)</f>
        <v>3404.6000000000022</v>
      </c>
      <c r="Q52" s="25">
        <f>IF(ISERROR(Gross_Inv_Can!Q52-Dep_Inv_Can!Q52),"..",Gross_Inv_Can!Q52-Dep_Inv_Can!Q52)</f>
        <v>774.2</v>
      </c>
      <c r="R52" s="25">
        <f>IF(ISERROR(Gross_Inv_Can!R52-Dep_Inv_Can!R52),"..",Gross_Inv_Can!R52-Dep_Inv_Can!R52)</f>
        <v>293.89999999999998</v>
      </c>
      <c r="S52" s="25">
        <f>IF(ISERROR(Gross_Inv_Can!S52-Dep_Inv_Can!S52),"..",Gross_Inv_Can!S52-Dep_Inv_Can!S52)</f>
        <v>231.89999999999998</v>
      </c>
      <c r="T52" s="25">
        <f>IF(ISERROR(Gross_Inv_Can!T52-Dep_Inv_Can!T52),"..",Gross_Inv_Can!T52-Dep_Inv_Can!T52)</f>
        <v>-81.799999999999955</v>
      </c>
      <c r="U52" s="17">
        <f>IF(ISERROR(Gross_Inv_Can!U52-Dep_Inv_Can!U52),"..",Gross_Inv_Can!U52-Dep_Inv_Can!U52)</f>
        <v>525.29999999999995</v>
      </c>
      <c r="V52" s="25">
        <f>IF(ISERROR(Gross_Inv_Can!V52-Dep_Inv_Can!V52),"..",Gross_Inv_Can!V52-Dep_Inv_Can!V52)</f>
        <v>18465.200000000012</v>
      </c>
      <c r="W52" s="25">
        <f>IF(ISERROR(Gross_Inv_Can!W52-Dep_Inv_Can!W52),"..",Gross_Inv_Can!W52-Dep_Inv_Can!W52)</f>
        <v>7093.1000000000058</v>
      </c>
      <c r="X52" s="25" t="str">
        <f>IF(ISERROR(Gross_Inv_Can!X52-Dep_Inv_Can!X52),"..",Gross_Inv_Can!X52-Dep_Inv_Can!X52)</f>
        <v>..</v>
      </c>
      <c r="Y52" s="46" t="str">
        <f>IF(ISERROR(Gross_Inv_Can!Y52-Dep_Inv_Can!Y52),"..",Gross_Inv_Can!Y52-Dep_Inv_Can!Y52)</f>
        <v>..</v>
      </c>
    </row>
    <row r="53" spans="1:25">
      <c r="A53" s="5">
        <v>1998</v>
      </c>
      <c r="B53" s="27">
        <f>IF(ISERROR(Gross_Inv_Can!B53-Dep_Inv_Can!B53),"..",Gross_Inv_Can!B53-Dep_Inv_Can!B53)</f>
        <v>18931</v>
      </c>
      <c r="C53" s="15">
        <f>IF(ISERROR(Gross_Inv_Can!C53-Dep_Inv_Can!C53),"..",Gross_Inv_Can!C53-Dep_Inv_Can!C53)</f>
        <v>4633.9000000000015</v>
      </c>
      <c r="D53" s="25">
        <f>IF(ISERROR(Gross_Inv_Can!D53-Dep_Inv_Can!D53),"..",Gross_Inv_Can!D53-Dep_Inv_Can!D53)</f>
        <v>543.89999999999964</v>
      </c>
      <c r="E53" s="25">
        <f>IF(ISERROR(Gross_Inv_Can!E53-Dep_Inv_Can!E53),"..",Gross_Inv_Can!E53-Dep_Inv_Can!E53)</f>
        <v>5304.4000000000015</v>
      </c>
      <c r="F53" s="25">
        <f>IF(ISERROR(Gross_Inv_Can!F53-Dep_Inv_Can!F53),"..",Gross_Inv_Can!F53-Dep_Inv_Can!F53)</f>
        <v>-2915.2999999999993</v>
      </c>
      <c r="G53" s="25">
        <f>IF(ISERROR(Gross_Inv_Can!G53-Dep_Inv_Can!G53),"..",Gross_Inv_Can!G53-Dep_Inv_Can!G53)</f>
        <v>382.19999999999982</v>
      </c>
      <c r="H53" s="25">
        <f>IF(ISERROR(Gross_Inv_Can!H53-Dep_Inv_Can!H53),"..",Gross_Inv_Can!H53-Dep_Inv_Can!H53)</f>
        <v>1318.7000000000007</v>
      </c>
      <c r="I53" s="25" t="str">
        <f>IF(ISERROR(Gross_Inv_Can!I53-Dep_Inv_Can!I53),"..",Gross_Inv_Can!I53-Dep_Inv_Can!I53)</f>
        <v>..</v>
      </c>
      <c r="J53" s="17" t="str">
        <f>IF(ISERROR(Gross_Inv_Can!J53-Dep_Inv_Can!J53),"..",Gross_Inv_Can!J53-Dep_Inv_Can!J53)</f>
        <v>..</v>
      </c>
      <c r="K53" s="25">
        <f>IF(ISERROR(Gross_Inv_Can!K53-Dep_Inv_Can!K53),"..",Gross_Inv_Can!K53-Dep_Inv_Can!K53)</f>
        <v>14189.699999999997</v>
      </c>
      <c r="L53" s="25">
        <f>IF(ISERROR(Gross_Inv_Can!L53-Dep_Inv_Can!L53),"..",Gross_Inv_Can!L53-Dep_Inv_Can!L53)</f>
        <v>585.90000000000009</v>
      </c>
      <c r="M53" s="25">
        <f>IF(ISERROR(Gross_Inv_Can!M53-Dep_Inv_Can!M53),"..",Gross_Inv_Can!M53-Dep_Inv_Can!M53)</f>
        <v>677.99999999999955</v>
      </c>
      <c r="N53" s="25">
        <f>IF(ISERROR(Gross_Inv_Can!N53-Dep_Inv_Can!N53),"..",Gross_Inv_Can!N53-Dep_Inv_Can!N53)</f>
        <v>5069.8999999999996</v>
      </c>
      <c r="O53" s="25">
        <f>IF(ISERROR(Gross_Inv_Can!O53-Dep_Inv_Can!O53),"..",Gross_Inv_Can!O53-Dep_Inv_Can!O53)</f>
        <v>1175.4000000000005</v>
      </c>
      <c r="P53" s="25">
        <f>IF(ISERROR(Gross_Inv_Can!P53-Dep_Inv_Can!P53),"..",Gross_Inv_Can!P53-Dep_Inv_Can!P53)</f>
        <v>4883</v>
      </c>
      <c r="Q53" s="25">
        <f>IF(ISERROR(Gross_Inv_Can!Q53-Dep_Inv_Can!Q53),"..",Gross_Inv_Can!Q53-Dep_Inv_Can!Q53)</f>
        <v>1151.0999999999999</v>
      </c>
      <c r="R53" s="25">
        <f>IF(ISERROR(Gross_Inv_Can!R53-Dep_Inv_Can!R53),"..",Gross_Inv_Can!R53-Dep_Inv_Can!R53)</f>
        <v>-9.7999999999999545</v>
      </c>
      <c r="S53" s="25">
        <f>IF(ISERROR(Gross_Inv_Can!S53-Dep_Inv_Can!S53),"..",Gross_Inv_Can!S53-Dep_Inv_Can!S53)</f>
        <v>152.30000000000007</v>
      </c>
      <c r="T53" s="25">
        <f>IF(ISERROR(Gross_Inv_Can!T53-Dep_Inv_Can!T53),"..",Gross_Inv_Can!T53-Dep_Inv_Can!T53)</f>
        <v>152.40000000000009</v>
      </c>
      <c r="U53" s="17">
        <f>IF(ISERROR(Gross_Inv_Can!U53-Dep_Inv_Can!U53),"..",Gross_Inv_Can!U53-Dep_Inv_Can!U53)</f>
        <v>351.50000000000011</v>
      </c>
      <c r="V53" s="25">
        <f>IF(ISERROR(Gross_Inv_Can!V53-Dep_Inv_Can!V53),"..",Gross_Inv_Can!V53-Dep_Inv_Can!V53)</f>
        <v>18387.100000000006</v>
      </c>
      <c r="W53" s="25">
        <f>IF(ISERROR(Gross_Inv_Can!W53-Dep_Inv_Can!W53),"..",Gross_Inv_Can!W53-Dep_Inv_Can!W53)</f>
        <v>4028.1999999999971</v>
      </c>
      <c r="X53" s="25" t="str">
        <f>IF(ISERROR(Gross_Inv_Can!X53-Dep_Inv_Can!X53),"..",Gross_Inv_Can!X53-Dep_Inv_Can!X53)</f>
        <v>..</v>
      </c>
      <c r="Y53" s="46" t="str">
        <f>IF(ISERROR(Gross_Inv_Can!Y53-Dep_Inv_Can!Y53),"..",Gross_Inv_Can!Y53-Dep_Inv_Can!Y53)</f>
        <v>..</v>
      </c>
    </row>
    <row r="54" spans="1:25">
      <c r="A54" s="5">
        <v>1999</v>
      </c>
      <c r="B54" s="27">
        <f>IF(ISERROR(Gross_Inv_Can!B54-Dep_Inv_Can!B54),"..",Gross_Inv_Can!B54-Dep_Inv_Can!B54)</f>
        <v>19748.800000000003</v>
      </c>
      <c r="C54" s="15">
        <f>IF(ISERROR(Gross_Inv_Can!C54-Dep_Inv_Can!C54),"..",Gross_Inv_Can!C54-Dep_Inv_Can!C54)</f>
        <v>1459.6999999999971</v>
      </c>
      <c r="D54" s="25">
        <f>IF(ISERROR(Gross_Inv_Can!D54-Dep_Inv_Can!D54),"..",Gross_Inv_Can!D54-Dep_Inv_Can!D54)</f>
        <v>-140.90000000000055</v>
      </c>
      <c r="E54" s="25">
        <f>IF(ISERROR(Gross_Inv_Can!E54-Dep_Inv_Can!E54),"..",Gross_Inv_Can!E54-Dep_Inv_Can!E54)</f>
        <v>3059.7999999999993</v>
      </c>
      <c r="F54" s="25">
        <f>IF(ISERROR(Gross_Inv_Can!F54-Dep_Inv_Can!F54),"..",Gross_Inv_Can!F54-Dep_Inv_Can!F54)</f>
        <v>-2972.3999999999996</v>
      </c>
      <c r="G54" s="25">
        <f>IF(ISERROR(Gross_Inv_Can!G54-Dep_Inv_Can!G54),"..",Gross_Inv_Can!G54-Dep_Inv_Can!G54)</f>
        <v>745</v>
      </c>
      <c r="H54" s="25">
        <f>IF(ISERROR(Gross_Inv_Can!H54-Dep_Inv_Can!H54),"..",Gross_Inv_Can!H54-Dep_Inv_Can!H54)</f>
        <v>768.20000000000073</v>
      </c>
      <c r="I54" s="25" t="str">
        <f>IF(ISERROR(Gross_Inv_Can!I54-Dep_Inv_Can!I54),"..",Gross_Inv_Can!I54-Dep_Inv_Can!I54)</f>
        <v>..</v>
      </c>
      <c r="J54" s="17" t="str">
        <f>IF(ISERROR(Gross_Inv_Can!J54-Dep_Inv_Can!J54),"..",Gross_Inv_Can!J54-Dep_Inv_Can!J54)</f>
        <v>..</v>
      </c>
      <c r="K54" s="25">
        <f>IF(ISERROR(Gross_Inv_Can!K54-Dep_Inv_Can!K54),"..",Gross_Inv_Can!K54-Dep_Inv_Can!K54)</f>
        <v>18032.699999999997</v>
      </c>
      <c r="L54" s="25">
        <f>IF(ISERROR(Gross_Inv_Can!L54-Dep_Inv_Can!L54),"..",Gross_Inv_Can!L54-Dep_Inv_Can!L54)</f>
        <v>669.70000000000027</v>
      </c>
      <c r="M54" s="25">
        <f>IF(ISERROR(Gross_Inv_Can!M54-Dep_Inv_Can!M54),"..",Gross_Inv_Can!M54-Dep_Inv_Can!M54)</f>
        <v>785.5</v>
      </c>
      <c r="N54" s="25">
        <f>IF(ISERROR(Gross_Inv_Can!N54-Dep_Inv_Can!N54),"..",Gross_Inv_Can!N54-Dep_Inv_Can!N54)</f>
        <v>5680</v>
      </c>
      <c r="O54" s="25">
        <f>IF(ISERROR(Gross_Inv_Can!O54-Dep_Inv_Can!O54),"..",Gross_Inv_Can!O54-Dep_Inv_Can!O54)</f>
        <v>1966.2000000000007</v>
      </c>
      <c r="P54" s="25">
        <f>IF(ISERROR(Gross_Inv_Can!P54-Dep_Inv_Can!P54),"..",Gross_Inv_Can!P54-Dep_Inv_Can!P54)</f>
        <v>7369.7000000000007</v>
      </c>
      <c r="Q54" s="25">
        <f>IF(ISERROR(Gross_Inv_Can!Q54-Dep_Inv_Can!Q54),"..",Gross_Inv_Can!Q54-Dep_Inv_Can!Q54)</f>
        <v>1078.8999999999999</v>
      </c>
      <c r="R54" s="25">
        <f>IF(ISERROR(Gross_Inv_Can!R54-Dep_Inv_Can!R54),"..",Gross_Inv_Can!R54-Dep_Inv_Can!R54)</f>
        <v>21.5</v>
      </c>
      <c r="S54" s="25">
        <f>IF(ISERROR(Gross_Inv_Can!S54-Dep_Inv_Can!S54),"..",Gross_Inv_Can!S54-Dep_Inv_Can!S54)</f>
        <v>273.70000000000005</v>
      </c>
      <c r="T54" s="25">
        <f>IF(ISERROR(Gross_Inv_Can!T54-Dep_Inv_Can!T54),"..",Gross_Inv_Can!T54-Dep_Inv_Can!T54)</f>
        <v>-52.399999999999864</v>
      </c>
      <c r="U54" s="17">
        <f>IF(ISERROR(Gross_Inv_Can!U54-Dep_Inv_Can!U54),"..",Gross_Inv_Can!U54-Dep_Inv_Can!U54)</f>
        <v>239.89999999999998</v>
      </c>
      <c r="V54" s="25">
        <f>IF(ISERROR(Gross_Inv_Can!V54-Dep_Inv_Can!V54),"..",Gross_Inv_Can!V54-Dep_Inv_Can!V54)</f>
        <v>19889.700000000012</v>
      </c>
      <c r="W54" s="25">
        <f>IF(ISERROR(Gross_Inv_Can!W54-Dep_Inv_Can!W54),"..",Gross_Inv_Can!W54-Dep_Inv_Can!W54)</f>
        <v>1661.4000000000015</v>
      </c>
      <c r="X54" s="25" t="str">
        <f>IF(ISERROR(Gross_Inv_Can!X54-Dep_Inv_Can!X54),"..",Gross_Inv_Can!X54-Dep_Inv_Can!X54)</f>
        <v>..</v>
      </c>
      <c r="Y54" s="46" t="str">
        <f>IF(ISERROR(Gross_Inv_Can!Y54-Dep_Inv_Can!Y54),"..",Gross_Inv_Can!Y54-Dep_Inv_Can!Y54)</f>
        <v>..</v>
      </c>
    </row>
    <row r="55" spans="1:25">
      <c r="A55" s="5">
        <v>2000</v>
      </c>
      <c r="B55" s="27">
        <f>IF(ISERROR(Gross_Inv_Can!B55-Dep_Inv_Can!B55),"..",Gross_Inv_Can!B55-Dep_Inv_Can!B55)</f>
        <v>19317.800000000017</v>
      </c>
      <c r="C55" s="15">
        <f>IF(ISERROR(Gross_Inv_Can!C55-Dep_Inv_Can!C55),"..",Gross_Inv_Can!C55-Dep_Inv_Can!C55)</f>
        <v>6835.2999999999884</v>
      </c>
      <c r="D55" s="25">
        <f>IF(ISERROR(Gross_Inv_Can!D55-Dep_Inv_Can!D55),"..",Gross_Inv_Can!D55-Dep_Inv_Can!D55)</f>
        <v>-67.299999999999272</v>
      </c>
      <c r="E55" s="25">
        <f>IF(ISERROR(Gross_Inv_Can!E55-Dep_Inv_Can!E55),"..",Gross_Inv_Can!E55-Dep_Inv_Can!E55)</f>
        <v>8283.0999999999985</v>
      </c>
      <c r="F55" s="25">
        <f>IF(ISERROR(Gross_Inv_Can!F55-Dep_Inv_Can!F55),"..",Gross_Inv_Can!F55-Dep_Inv_Can!F55)</f>
        <v>-2923.2000000000007</v>
      </c>
      <c r="G55" s="25">
        <f>IF(ISERROR(Gross_Inv_Can!G55-Dep_Inv_Can!G55),"..",Gross_Inv_Can!G55-Dep_Inv_Can!G55)</f>
        <v>723.29999999999973</v>
      </c>
      <c r="H55" s="25">
        <f>IF(ISERROR(Gross_Inv_Can!H55-Dep_Inv_Can!H55),"..",Gross_Inv_Can!H55-Dep_Inv_Can!H55)</f>
        <v>819.39999999999782</v>
      </c>
      <c r="I55" s="25" t="str">
        <f>IF(ISERROR(Gross_Inv_Can!I55-Dep_Inv_Can!I55),"..",Gross_Inv_Can!I55-Dep_Inv_Can!I55)</f>
        <v>..</v>
      </c>
      <c r="J55" s="17" t="str">
        <f>IF(ISERROR(Gross_Inv_Can!J55-Dep_Inv_Can!J55),"..",Gross_Inv_Can!J55-Dep_Inv_Can!J55)</f>
        <v>..</v>
      </c>
      <c r="K55" s="25">
        <f>IF(ISERROR(Gross_Inv_Can!K55-Dep_Inv_Can!K55),"..",Gross_Inv_Can!K55-Dep_Inv_Can!K55)</f>
        <v>12364.700000000004</v>
      </c>
      <c r="L55" s="25">
        <f>IF(ISERROR(Gross_Inv_Can!L55-Dep_Inv_Can!L55),"..",Gross_Inv_Can!L55-Dep_Inv_Can!L55)</f>
        <v>397.80000000000018</v>
      </c>
      <c r="M55" s="25">
        <f>IF(ISERROR(Gross_Inv_Can!M55-Dep_Inv_Can!M55),"..",Gross_Inv_Can!M55-Dep_Inv_Can!M55)</f>
        <v>1186.2999999999997</v>
      </c>
      <c r="N55" s="25">
        <f>IF(ISERROR(Gross_Inv_Can!N55-Dep_Inv_Can!N55),"..",Gross_Inv_Can!N55-Dep_Inv_Can!N55)</f>
        <v>2117.7000000000007</v>
      </c>
      <c r="O55" s="25">
        <f>IF(ISERROR(Gross_Inv_Can!O55-Dep_Inv_Can!O55),"..",Gross_Inv_Can!O55-Dep_Inv_Can!O55)</f>
        <v>2174.7000000000007</v>
      </c>
      <c r="P55" s="25">
        <f>IF(ISERROR(Gross_Inv_Can!P55-Dep_Inv_Can!P55),"..",Gross_Inv_Can!P55-Dep_Inv_Can!P55)</f>
        <v>4841.7999999999993</v>
      </c>
      <c r="Q55" s="25">
        <f>IF(ISERROR(Gross_Inv_Can!Q55-Dep_Inv_Can!Q55),"..",Gross_Inv_Can!Q55-Dep_Inv_Can!Q55)</f>
        <v>1447.5</v>
      </c>
      <c r="R55" s="25">
        <f>IF(ISERROR(Gross_Inv_Can!R55-Dep_Inv_Can!R55),"..",Gross_Inv_Can!R55-Dep_Inv_Can!R55)</f>
        <v>65</v>
      </c>
      <c r="S55" s="25">
        <f>IF(ISERROR(Gross_Inv_Can!S55-Dep_Inv_Can!S55),"..",Gross_Inv_Can!S55-Dep_Inv_Can!S55)</f>
        <v>221.09999999999991</v>
      </c>
      <c r="T55" s="25">
        <f>IF(ISERROR(Gross_Inv_Can!T55-Dep_Inv_Can!T55),"..",Gross_Inv_Can!T55-Dep_Inv_Can!T55)</f>
        <v>-295.59999999999991</v>
      </c>
      <c r="U55" s="17">
        <f>IF(ISERROR(Gross_Inv_Can!U55-Dep_Inv_Can!U55),"..",Gross_Inv_Can!U55-Dep_Inv_Can!U55)</f>
        <v>208.40000000000009</v>
      </c>
      <c r="V55" s="25">
        <f>IF(ISERROR(Gross_Inv_Can!V55-Dep_Inv_Can!V55),"..",Gross_Inv_Can!V55-Dep_Inv_Can!V55)</f>
        <v>19385.100000000006</v>
      </c>
      <c r="W55" s="25">
        <f>IF(ISERROR(Gross_Inv_Can!W55-Dep_Inv_Can!W55),"..",Gross_Inv_Can!W55-Dep_Inv_Can!W55)</f>
        <v>6914.2000000000044</v>
      </c>
      <c r="X55" s="25" t="str">
        <f>IF(ISERROR(Gross_Inv_Can!X55-Dep_Inv_Can!X55),"..",Gross_Inv_Can!X55-Dep_Inv_Can!X55)</f>
        <v>..</v>
      </c>
      <c r="Y55" s="46" t="str">
        <f>IF(ISERROR(Gross_Inv_Can!Y55-Dep_Inv_Can!Y55),"..",Gross_Inv_Can!Y55-Dep_Inv_Can!Y55)</f>
        <v>..</v>
      </c>
    </row>
    <row r="56" spans="1:25">
      <c r="A56" s="5">
        <v>2001</v>
      </c>
      <c r="B56" s="27">
        <f>IF(ISERROR(Gross_Inv_Can!B56-Dep_Inv_Can!B56),"..",Gross_Inv_Can!B56-Dep_Inv_Can!B56)</f>
        <v>13112.199999999997</v>
      </c>
      <c r="C56" s="15">
        <f>IF(ISERROR(Gross_Inv_Can!C56-Dep_Inv_Can!C56),"..",Gross_Inv_Can!C56-Dep_Inv_Can!C56)</f>
        <v>4885.4000000000087</v>
      </c>
      <c r="D56" s="25">
        <f>IF(ISERROR(Gross_Inv_Can!D56-Dep_Inv_Can!D56),"..",Gross_Inv_Can!D56-Dep_Inv_Can!D56)</f>
        <v>-423.90000000000055</v>
      </c>
      <c r="E56" s="25">
        <f>IF(ISERROR(Gross_Inv_Can!E56-Dep_Inv_Can!E56),"..",Gross_Inv_Can!E56-Dep_Inv_Can!E56)</f>
        <v>10611.900000000001</v>
      </c>
      <c r="F56" s="25">
        <f>IF(ISERROR(Gross_Inv_Can!F56-Dep_Inv_Can!F56),"..",Gross_Inv_Can!F56-Dep_Inv_Can!F56)</f>
        <v>-1761.6000000000004</v>
      </c>
      <c r="G56" s="25">
        <f>IF(ISERROR(Gross_Inv_Can!G56-Dep_Inv_Can!G56),"..",Gross_Inv_Can!G56-Dep_Inv_Can!G56)</f>
        <v>511.40000000000009</v>
      </c>
      <c r="H56" s="25">
        <f>IF(ISERROR(Gross_Inv_Can!H56-Dep_Inv_Can!H56),"..",Gross_Inv_Can!H56-Dep_Inv_Can!H56)</f>
        <v>-4052.3999999999978</v>
      </c>
      <c r="I56" s="25" t="str">
        <f>IF(ISERROR(Gross_Inv_Can!I56-Dep_Inv_Can!I56),"..",Gross_Inv_Can!I56-Dep_Inv_Can!I56)</f>
        <v>..</v>
      </c>
      <c r="J56" s="17" t="str">
        <f>IF(ISERROR(Gross_Inv_Can!J56-Dep_Inv_Can!J56),"..",Gross_Inv_Can!J56-Dep_Inv_Can!J56)</f>
        <v>..</v>
      </c>
      <c r="K56" s="25">
        <f>IF(ISERROR(Gross_Inv_Can!K56-Dep_Inv_Can!K56),"..",Gross_Inv_Can!K56-Dep_Inv_Can!K56)</f>
        <v>8211.2000000000189</v>
      </c>
      <c r="L56" s="25">
        <f>IF(ISERROR(Gross_Inv_Can!L56-Dep_Inv_Can!L56),"..",Gross_Inv_Can!L56-Dep_Inv_Can!L56)</f>
        <v>404.5</v>
      </c>
      <c r="M56" s="25">
        <f>IF(ISERROR(Gross_Inv_Can!M56-Dep_Inv_Can!M56),"..",Gross_Inv_Can!M56-Dep_Inv_Can!M56)</f>
        <v>1124.4000000000005</v>
      </c>
      <c r="N56" s="25">
        <f>IF(ISERROR(Gross_Inv_Can!N56-Dep_Inv_Can!N56),"..",Gross_Inv_Can!N56-Dep_Inv_Can!N56)</f>
        <v>1770.8999999999996</v>
      </c>
      <c r="O56" s="25">
        <f>IF(ISERROR(Gross_Inv_Can!O56-Dep_Inv_Can!O56),"..",Gross_Inv_Can!O56-Dep_Inv_Can!O56)</f>
        <v>2317.2999999999993</v>
      </c>
      <c r="P56" s="25">
        <f>IF(ISERROR(Gross_Inv_Can!P56-Dep_Inv_Can!P56),"..",Gross_Inv_Can!P56-Dep_Inv_Can!P56)</f>
        <v>1667.3000000000029</v>
      </c>
      <c r="Q56" s="25">
        <f>IF(ISERROR(Gross_Inv_Can!Q56-Dep_Inv_Can!Q56),"..",Gross_Inv_Can!Q56-Dep_Inv_Can!Q56)</f>
        <v>621.5</v>
      </c>
      <c r="R56" s="25">
        <f>IF(ISERROR(Gross_Inv_Can!R56-Dep_Inv_Can!R56),"..",Gross_Inv_Can!R56-Dep_Inv_Can!R56)</f>
        <v>25</v>
      </c>
      <c r="S56" s="25">
        <f>IF(ISERROR(Gross_Inv_Can!S56-Dep_Inv_Can!S56),"..",Gross_Inv_Can!S56-Dep_Inv_Can!S56)</f>
        <v>183.80000000000007</v>
      </c>
      <c r="T56" s="25">
        <f>IF(ISERROR(Gross_Inv_Can!T56-Dep_Inv_Can!T56),"..",Gross_Inv_Can!T56-Dep_Inv_Can!T56)</f>
        <v>-284.89999999999986</v>
      </c>
      <c r="U56" s="17">
        <f>IF(ISERROR(Gross_Inv_Can!U56-Dep_Inv_Can!U56),"..",Gross_Inv_Can!U56-Dep_Inv_Can!U56)</f>
        <v>381.39999999999986</v>
      </c>
      <c r="V56" s="25">
        <f>IF(ISERROR(Gross_Inv_Can!V56-Dep_Inv_Can!V56),"..",Gross_Inv_Can!V56-Dep_Inv_Can!V56)</f>
        <v>13536.100000000006</v>
      </c>
      <c r="W56" s="25">
        <f>IF(ISERROR(Gross_Inv_Can!W56-Dep_Inv_Can!W56),"..",Gross_Inv_Can!W56-Dep_Inv_Can!W56)</f>
        <v>5185.4000000000015</v>
      </c>
      <c r="X56" s="25" t="str">
        <f>IF(ISERROR(Gross_Inv_Can!X56-Dep_Inv_Can!X56),"..",Gross_Inv_Can!X56-Dep_Inv_Can!X56)</f>
        <v>..</v>
      </c>
      <c r="Y56" s="46" t="str">
        <f>IF(ISERROR(Gross_Inv_Can!Y56-Dep_Inv_Can!Y56),"..",Gross_Inv_Can!Y56-Dep_Inv_Can!Y56)</f>
        <v>..</v>
      </c>
    </row>
    <row r="57" spans="1:25">
      <c r="A57" s="5">
        <v>2002</v>
      </c>
      <c r="B57" s="27">
        <f>IF(ISERROR(Gross_Inv_Can!B57-Dep_Inv_Can!B57),"..",Gross_Inv_Can!B57-Dep_Inv_Can!B57)</f>
        <v>4668.2000000000116</v>
      </c>
      <c r="C57" s="15">
        <f>IF(ISERROR(Gross_Inv_Can!C57-Dep_Inv_Can!C57),"..",Gross_Inv_Can!C57-Dep_Inv_Can!C57)</f>
        <v>597.60000000000582</v>
      </c>
      <c r="D57" s="25">
        <f>IF(ISERROR(Gross_Inv_Can!D57-Dep_Inv_Can!D57),"..",Gross_Inv_Can!D57-Dep_Inv_Can!D57)</f>
        <v>52.899999999999636</v>
      </c>
      <c r="E57" s="25">
        <f>IF(ISERROR(Gross_Inv_Can!E57-Dep_Inv_Can!E57),"..",Gross_Inv_Can!E57-Dep_Inv_Can!E57)</f>
        <v>5711.1000000000022</v>
      </c>
      <c r="F57" s="25">
        <f>IF(ISERROR(Gross_Inv_Can!F57-Dep_Inv_Can!F57),"..",Gross_Inv_Can!F57-Dep_Inv_Can!F57)</f>
        <v>-771.20000000000073</v>
      </c>
      <c r="G57" s="25">
        <f>IF(ISERROR(Gross_Inv_Can!G57-Dep_Inv_Can!G57),"..",Gross_Inv_Can!G57-Dep_Inv_Can!G57)</f>
        <v>100</v>
      </c>
      <c r="H57" s="25">
        <f>IF(ISERROR(Gross_Inv_Can!H57-Dep_Inv_Can!H57),"..",Gross_Inv_Can!H57-Dep_Inv_Can!H57)</f>
        <v>-4495.2000000000007</v>
      </c>
      <c r="I57" s="25" t="str">
        <f>IF(ISERROR(Gross_Inv_Can!I57-Dep_Inv_Can!I57),"..",Gross_Inv_Can!I57-Dep_Inv_Can!I57)</f>
        <v>..</v>
      </c>
      <c r="J57" s="17" t="str">
        <f>IF(ISERROR(Gross_Inv_Can!J57-Dep_Inv_Can!J57),"..",Gross_Inv_Can!J57-Dep_Inv_Can!J57)</f>
        <v>..</v>
      </c>
      <c r="K57" s="25">
        <f>IF(ISERROR(Gross_Inv_Can!K57-Dep_Inv_Can!K57),"..",Gross_Inv_Can!K57-Dep_Inv_Can!K57)</f>
        <v>4044.2000000000044</v>
      </c>
      <c r="L57" s="25">
        <f>IF(ISERROR(Gross_Inv_Can!L57-Dep_Inv_Can!L57),"..",Gross_Inv_Can!L57-Dep_Inv_Can!L57)</f>
        <v>386.90000000000009</v>
      </c>
      <c r="M57" s="25">
        <f>IF(ISERROR(Gross_Inv_Can!M57-Dep_Inv_Can!M57),"..",Gross_Inv_Can!M57-Dep_Inv_Can!M57)</f>
        <v>992.70000000000073</v>
      </c>
      <c r="N57" s="25">
        <f>IF(ISERROR(Gross_Inv_Can!N57-Dep_Inv_Can!N57),"..",Gross_Inv_Can!N57-Dep_Inv_Can!N57)</f>
        <v>1255.6000000000004</v>
      </c>
      <c r="O57" s="25">
        <f>IF(ISERROR(Gross_Inv_Can!O57-Dep_Inv_Can!O57),"..",Gross_Inv_Can!O57-Dep_Inv_Can!O57)</f>
        <v>1042.5</v>
      </c>
      <c r="P57" s="25">
        <f>IF(ISERROR(Gross_Inv_Can!P57-Dep_Inv_Can!P57),"..",Gross_Inv_Can!P57-Dep_Inv_Can!P57)</f>
        <v>-1246</v>
      </c>
      <c r="Q57" s="25">
        <f>IF(ISERROR(Gross_Inv_Can!Q57-Dep_Inv_Can!Q57),"..",Gross_Inv_Can!Q57-Dep_Inv_Can!Q57)</f>
        <v>784.30000000000018</v>
      </c>
      <c r="R57" s="25">
        <f>IF(ISERROR(Gross_Inv_Can!R57-Dep_Inv_Can!R57),"..",Gross_Inv_Can!R57-Dep_Inv_Can!R57)</f>
        <v>155.09999999999991</v>
      </c>
      <c r="S57" s="25">
        <f>IF(ISERROR(Gross_Inv_Can!S57-Dep_Inv_Can!S57),"..",Gross_Inv_Can!S57-Dep_Inv_Can!S57)</f>
        <v>354.4</v>
      </c>
      <c r="T57" s="25">
        <f>IF(ISERROR(Gross_Inv_Can!T57-Dep_Inv_Can!T57),"..",Gross_Inv_Can!T57-Dep_Inv_Can!T57)</f>
        <v>200.70000000000005</v>
      </c>
      <c r="U57" s="17">
        <f>IF(ISERROR(Gross_Inv_Can!U57-Dep_Inv_Can!U57),"..",Gross_Inv_Can!U57-Dep_Inv_Can!U57)</f>
        <v>118</v>
      </c>
      <c r="V57" s="25">
        <f>IF(ISERROR(Gross_Inv_Can!V57-Dep_Inv_Can!V57),"..",Gross_Inv_Can!V57-Dep_Inv_Can!V57)</f>
        <v>4615.3000000000175</v>
      </c>
      <c r="W57" s="25">
        <f>IF(ISERROR(Gross_Inv_Can!W57-Dep_Inv_Can!W57),"..",Gross_Inv_Can!W57-Dep_Inv_Can!W57)</f>
        <v>432.39999999999418</v>
      </c>
      <c r="X57" s="25" t="str">
        <f>IF(ISERROR(Gross_Inv_Can!X57-Dep_Inv_Can!X57),"..",Gross_Inv_Can!X57-Dep_Inv_Can!X57)</f>
        <v>..</v>
      </c>
      <c r="Y57" s="46" t="str">
        <f>IF(ISERROR(Gross_Inv_Can!Y57-Dep_Inv_Can!Y57),"..",Gross_Inv_Can!Y57-Dep_Inv_Can!Y57)</f>
        <v>..</v>
      </c>
    </row>
    <row r="58" spans="1:25">
      <c r="A58" s="5">
        <v>2003</v>
      </c>
      <c r="B58" s="27">
        <f>IF(ISERROR(Gross_Inv_Can!B58-Dep_Inv_Can!B58),"..",Gross_Inv_Can!B58-Dep_Inv_Can!B58)</f>
        <v>10858.199999999983</v>
      </c>
      <c r="C58" s="15">
        <f>IF(ISERROR(Gross_Inv_Can!C58-Dep_Inv_Can!C58),"..",Gross_Inv_Can!C58-Dep_Inv_Can!C58)</f>
        <v>8546.1000000000058</v>
      </c>
      <c r="D58" s="25">
        <f>IF(ISERROR(Gross_Inv_Can!D58-Dep_Inv_Can!D58),"..",Gross_Inv_Can!D58-Dep_Inv_Can!D58)</f>
        <v>-264.30000000000018</v>
      </c>
      <c r="E58" s="25">
        <f>IF(ISERROR(Gross_Inv_Can!E58-Dep_Inv_Can!E58),"..",Gross_Inv_Can!E58-Dep_Inv_Can!E58)</f>
        <v>8525.5</v>
      </c>
      <c r="F58" s="25">
        <f>IF(ISERROR(Gross_Inv_Can!F58-Dep_Inv_Can!F58),"..",Gross_Inv_Can!F58-Dep_Inv_Can!F58)</f>
        <v>1254.8000000000011</v>
      </c>
      <c r="G58" s="25">
        <f>IF(ISERROR(Gross_Inv_Can!G58-Dep_Inv_Can!G58),"..",Gross_Inv_Can!G58-Dep_Inv_Can!G58)</f>
        <v>459.5</v>
      </c>
      <c r="H58" s="25">
        <f>IF(ISERROR(Gross_Inv_Can!H58-Dep_Inv_Can!H58),"..",Gross_Inv_Can!H58-Dep_Inv_Can!H58)</f>
        <v>-1429.3999999999978</v>
      </c>
      <c r="I58" s="25" t="str">
        <f>IF(ISERROR(Gross_Inv_Can!I58-Dep_Inv_Can!I58),"..",Gross_Inv_Can!I58-Dep_Inv_Can!I58)</f>
        <v>..</v>
      </c>
      <c r="J58" s="17" t="str">
        <f>IF(ISERROR(Gross_Inv_Can!J58-Dep_Inv_Can!J58),"..",Gross_Inv_Can!J58-Dep_Inv_Can!J58)</f>
        <v>..</v>
      </c>
      <c r="K58" s="25">
        <f>IF(ISERROR(Gross_Inv_Can!K58-Dep_Inv_Can!K58),"..",Gross_Inv_Can!K58-Dep_Inv_Can!K58)</f>
        <v>2282.3999999999869</v>
      </c>
      <c r="L58" s="25">
        <f>IF(ISERROR(Gross_Inv_Can!L58-Dep_Inv_Can!L58),"..",Gross_Inv_Can!L58-Dep_Inv_Can!L58)</f>
        <v>591.29999999999973</v>
      </c>
      <c r="M58" s="25">
        <f>IF(ISERROR(Gross_Inv_Can!M58-Dep_Inv_Can!M58),"..",Gross_Inv_Can!M58-Dep_Inv_Can!M58)</f>
        <v>1825.6000000000004</v>
      </c>
      <c r="N58" s="25">
        <f>IF(ISERROR(Gross_Inv_Can!N58-Dep_Inv_Can!N58),"..",Gross_Inv_Can!N58-Dep_Inv_Can!N58)</f>
        <v>-1317</v>
      </c>
      <c r="O58" s="25">
        <f>IF(ISERROR(Gross_Inv_Can!O58-Dep_Inv_Can!O58),"..",Gross_Inv_Can!O58-Dep_Inv_Can!O58)</f>
        <v>-1126.5</v>
      </c>
      <c r="P58" s="25">
        <f>IF(ISERROR(Gross_Inv_Can!P58-Dep_Inv_Can!P58),"..",Gross_Inv_Can!P58-Dep_Inv_Can!P58)</f>
        <v>133.90000000000146</v>
      </c>
      <c r="Q58" s="25">
        <f>IF(ISERROR(Gross_Inv_Can!Q58-Dep_Inv_Can!Q58),"..",Gross_Inv_Can!Q58-Dep_Inv_Can!Q58)</f>
        <v>593.89999999999964</v>
      </c>
      <c r="R58" s="25">
        <f>IF(ISERROR(Gross_Inv_Can!R58-Dep_Inv_Can!R58),"..",Gross_Inv_Can!R58-Dep_Inv_Can!R58)</f>
        <v>417.59999999999991</v>
      </c>
      <c r="S58" s="25">
        <f>IF(ISERROR(Gross_Inv_Can!S58-Dep_Inv_Can!S58),"..",Gross_Inv_Can!S58-Dep_Inv_Can!S58)</f>
        <v>492.09999999999991</v>
      </c>
      <c r="T58" s="25">
        <f>IF(ISERROR(Gross_Inv_Can!T58-Dep_Inv_Can!T58),"..",Gross_Inv_Can!T58-Dep_Inv_Can!T58)</f>
        <v>427.89999999999986</v>
      </c>
      <c r="U58" s="17">
        <f>IF(ISERROR(Gross_Inv_Can!U58-Dep_Inv_Can!U58),"..",Gross_Inv_Can!U58-Dep_Inv_Can!U58)</f>
        <v>243.60000000000014</v>
      </c>
      <c r="V58" s="25">
        <f>IF(ISERROR(Gross_Inv_Can!V58-Dep_Inv_Can!V58),"..",Gross_Inv_Can!V58-Dep_Inv_Can!V58)</f>
        <v>11122.499999999971</v>
      </c>
      <c r="W58" s="25">
        <f>IF(ISERROR(Gross_Inv_Can!W58-Dep_Inv_Can!W58),"..",Gross_Inv_Can!W58-Dep_Inv_Can!W58)</f>
        <v>8103.2000000000044</v>
      </c>
      <c r="X58" s="25" t="str">
        <f>IF(ISERROR(Gross_Inv_Can!X58-Dep_Inv_Can!X58),"..",Gross_Inv_Can!X58-Dep_Inv_Can!X58)</f>
        <v>..</v>
      </c>
      <c r="Y58" s="46" t="str">
        <f>IF(ISERROR(Gross_Inv_Can!Y58-Dep_Inv_Can!Y58),"..",Gross_Inv_Can!Y58-Dep_Inv_Can!Y58)</f>
        <v>..</v>
      </c>
    </row>
    <row r="59" spans="1:25">
      <c r="A59" s="5">
        <v>2004</v>
      </c>
      <c r="B59" s="27">
        <f>IF(ISERROR(Gross_Inv_Can!B59-Dep_Inv_Can!B59),"..",Gross_Inv_Can!B59-Dep_Inv_Can!B59)</f>
        <v>20211.5</v>
      </c>
      <c r="C59" s="15">
        <f>IF(ISERROR(Gross_Inv_Can!C59-Dep_Inv_Can!C59),"..",Gross_Inv_Can!C59-Dep_Inv_Can!C59)</f>
        <v>11855.5</v>
      </c>
      <c r="D59" s="25">
        <f>IF(ISERROR(Gross_Inv_Can!D59-Dep_Inv_Can!D59),"..",Gross_Inv_Can!D59-Dep_Inv_Can!D59)</f>
        <v>-309.89999999999964</v>
      </c>
      <c r="E59" s="25">
        <f>IF(ISERROR(Gross_Inv_Can!E59-Dep_Inv_Can!E59),"..",Gross_Inv_Can!E59-Dep_Inv_Can!E59)</f>
        <v>11971.3</v>
      </c>
      <c r="F59" s="25">
        <f>IF(ISERROR(Gross_Inv_Can!F59-Dep_Inv_Can!F59),"..",Gross_Inv_Can!F59-Dep_Inv_Can!F59)</f>
        <v>1299.6000000000004</v>
      </c>
      <c r="G59" s="25">
        <f>IF(ISERROR(Gross_Inv_Can!G59-Dep_Inv_Can!G59),"..",Gross_Inv_Can!G59-Dep_Inv_Can!G59)</f>
        <v>780.60000000000036</v>
      </c>
      <c r="H59" s="25">
        <f>IF(ISERROR(Gross_Inv_Can!H59-Dep_Inv_Can!H59),"..",Gross_Inv_Can!H59-Dep_Inv_Can!H59)</f>
        <v>-1886.1000000000022</v>
      </c>
      <c r="I59" s="25" t="str">
        <f>IF(ISERROR(Gross_Inv_Can!I59-Dep_Inv_Can!I59),"..",Gross_Inv_Can!I59-Dep_Inv_Can!I59)</f>
        <v>..</v>
      </c>
      <c r="J59" s="17" t="str">
        <f>IF(ISERROR(Gross_Inv_Can!J59-Dep_Inv_Can!J59),"..",Gross_Inv_Can!J59-Dep_Inv_Can!J59)</f>
        <v>..</v>
      </c>
      <c r="K59" s="25">
        <f>IF(ISERROR(Gross_Inv_Can!K59-Dep_Inv_Can!K59),"..",Gross_Inv_Can!K59-Dep_Inv_Can!K59)</f>
        <v>8247.1999999999971</v>
      </c>
      <c r="L59" s="25">
        <f>IF(ISERROR(Gross_Inv_Can!L59-Dep_Inv_Can!L59),"..",Gross_Inv_Can!L59-Dep_Inv_Can!L59)</f>
        <v>679.69999999999982</v>
      </c>
      <c r="M59" s="25">
        <f>IF(ISERROR(Gross_Inv_Can!M59-Dep_Inv_Can!M59),"..",Gross_Inv_Can!M59-Dep_Inv_Can!M59)</f>
        <v>2864.0999999999995</v>
      </c>
      <c r="N59" s="25">
        <f>IF(ISERROR(Gross_Inv_Can!N59-Dep_Inv_Can!N59),"..",Gross_Inv_Can!N59-Dep_Inv_Can!N59)</f>
        <v>-1325.2000000000007</v>
      </c>
      <c r="O59" s="25">
        <f>IF(ISERROR(Gross_Inv_Can!O59-Dep_Inv_Can!O59),"..",Gross_Inv_Can!O59-Dep_Inv_Can!O59)</f>
        <v>1007</v>
      </c>
      <c r="P59" s="25">
        <f>IF(ISERROR(Gross_Inv_Can!P59-Dep_Inv_Can!P59),"..",Gross_Inv_Can!P59-Dep_Inv_Can!P59)</f>
        <v>2514.5</v>
      </c>
      <c r="Q59" s="25">
        <f>IF(ISERROR(Gross_Inv_Can!Q59-Dep_Inv_Can!Q59),"..",Gross_Inv_Can!Q59-Dep_Inv_Can!Q59)</f>
        <v>664.5</v>
      </c>
      <c r="R59" s="25">
        <f>IF(ISERROR(Gross_Inv_Can!R59-Dep_Inv_Can!R59),"..",Gross_Inv_Can!R59-Dep_Inv_Can!R59)</f>
        <v>349.80000000000007</v>
      </c>
      <c r="S59" s="25">
        <f>IF(ISERROR(Gross_Inv_Can!S59-Dep_Inv_Can!S59),"..",Gross_Inv_Can!S59-Dep_Inv_Can!S59)</f>
        <v>600</v>
      </c>
      <c r="T59" s="25">
        <f>IF(ISERROR(Gross_Inv_Can!T59-Dep_Inv_Can!T59),"..",Gross_Inv_Can!T59-Dep_Inv_Can!T59)</f>
        <v>539.69999999999982</v>
      </c>
      <c r="U59" s="17">
        <f>IF(ISERROR(Gross_Inv_Can!U59-Dep_Inv_Can!U59),"..",Gross_Inv_Can!U59-Dep_Inv_Can!U59)</f>
        <v>353.10000000000014</v>
      </c>
      <c r="V59" s="25">
        <f>IF(ISERROR(Gross_Inv_Can!V59-Dep_Inv_Can!V59),"..",Gross_Inv_Can!V59-Dep_Inv_Can!V59)</f>
        <v>20521.399999999994</v>
      </c>
      <c r="W59" s="25">
        <f>IF(ISERROR(Gross_Inv_Can!W59-Dep_Inv_Can!W59),"..",Gross_Inv_Can!W59-Dep_Inv_Can!W59)</f>
        <v>11549.399999999994</v>
      </c>
      <c r="X59" s="25" t="str">
        <f>IF(ISERROR(Gross_Inv_Can!X59-Dep_Inv_Can!X59),"..",Gross_Inv_Can!X59-Dep_Inv_Can!X59)</f>
        <v>..</v>
      </c>
      <c r="Y59" s="46" t="str">
        <f>IF(ISERROR(Gross_Inv_Can!Y59-Dep_Inv_Can!Y59),"..",Gross_Inv_Can!Y59-Dep_Inv_Can!Y59)</f>
        <v>..</v>
      </c>
    </row>
    <row r="60" spans="1:25">
      <c r="A60" s="5">
        <v>2005</v>
      </c>
      <c r="B60" s="27">
        <f>IF(ISERROR(Gross_Inv_Can!B60-Dep_Inv_Can!B60),"..",Gross_Inv_Can!B60-Dep_Inv_Can!B60)</f>
        <v>32588.600000000006</v>
      </c>
      <c r="C60" s="15">
        <f>IF(ISERROR(Gross_Inv_Can!C60-Dep_Inv_Can!C60),"..",Gross_Inv_Can!C60-Dep_Inv_Can!C60)</f>
        <v>19775.800000000017</v>
      </c>
      <c r="D60" s="25">
        <f>IF(ISERROR(Gross_Inv_Can!D60-Dep_Inv_Can!D60),"..",Gross_Inv_Can!D60-Dep_Inv_Can!D60)</f>
        <v>-507.60000000000036</v>
      </c>
      <c r="E60" s="25">
        <f>IF(ISERROR(Gross_Inv_Can!E60-Dep_Inv_Can!E60),"..",Gross_Inv_Can!E60-Dep_Inv_Can!E60)</f>
        <v>18350.600000000002</v>
      </c>
      <c r="F60" s="25">
        <f>IF(ISERROR(Gross_Inv_Can!F60-Dep_Inv_Can!F60),"..",Gross_Inv_Can!F60-Dep_Inv_Can!F60)</f>
        <v>1564.2999999999993</v>
      </c>
      <c r="G60" s="25">
        <f>IF(ISERROR(Gross_Inv_Can!G60-Dep_Inv_Can!G60),"..",Gross_Inv_Can!G60-Dep_Inv_Can!G60)</f>
        <v>874.40000000000009</v>
      </c>
      <c r="H60" s="25">
        <f>IF(ISERROR(Gross_Inv_Can!H60-Dep_Inv_Can!H60),"..",Gross_Inv_Can!H60-Dep_Inv_Can!H60)</f>
        <v>-505.90000000000146</v>
      </c>
      <c r="I60" s="25" t="str">
        <f>IF(ISERROR(Gross_Inv_Can!I60-Dep_Inv_Can!I60),"..",Gross_Inv_Can!I60-Dep_Inv_Can!I60)</f>
        <v>..</v>
      </c>
      <c r="J60" s="17" t="str">
        <f>IF(ISERROR(Gross_Inv_Can!J60-Dep_Inv_Can!J60),"..",Gross_Inv_Can!J60-Dep_Inv_Can!J60)</f>
        <v>..</v>
      </c>
      <c r="K60" s="25">
        <f>IF(ISERROR(Gross_Inv_Can!K60-Dep_Inv_Can!K60),"..",Gross_Inv_Can!K60-Dep_Inv_Can!K60)</f>
        <v>12261.499999999971</v>
      </c>
      <c r="L60" s="25">
        <f>IF(ISERROR(Gross_Inv_Can!L60-Dep_Inv_Can!L60),"..",Gross_Inv_Can!L60-Dep_Inv_Can!L60)</f>
        <v>1133.5999999999995</v>
      </c>
      <c r="M60" s="25">
        <f>IF(ISERROR(Gross_Inv_Can!M60-Dep_Inv_Can!M60),"..",Gross_Inv_Can!M60-Dep_Inv_Can!M60)</f>
        <v>1732.6000000000004</v>
      </c>
      <c r="N60" s="25">
        <f>IF(ISERROR(Gross_Inv_Can!N60-Dep_Inv_Can!N60),"..",Gross_Inv_Can!N60-Dep_Inv_Can!N60)</f>
        <v>1330.4000000000015</v>
      </c>
      <c r="O60" s="25">
        <f>IF(ISERROR(Gross_Inv_Can!O60-Dep_Inv_Can!O60),"..",Gross_Inv_Can!O60-Dep_Inv_Can!O60)</f>
        <v>873.39999999999964</v>
      </c>
      <c r="P60" s="25">
        <f>IF(ISERROR(Gross_Inv_Can!P60-Dep_Inv_Can!P60),"..",Gross_Inv_Can!P60-Dep_Inv_Can!P60)</f>
        <v>5269.3999999999942</v>
      </c>
      <c r="Q60" s="25">
        <f>IF(ISERROR(Gross_Inv_Can!Q60-Dep_Inv_Can!Q60),"..",Gross_Inv_Can!Q60-Dep_Inv_Can!Q60)</f>
        <v>314.90000000000009</v>
      </c>
      <c r="R60" s="25">
        <f>IF(ISERROR(Gross_Inv_Can!R60-Dep_Inv_Can!R60),"..",Gross_Inv_Can!R60-Dep_Inv_Can!R60)</f>
        <v>368.80000000000007</v>
      </c>
      <c r="S60" s="25">
        <f>IF(ISERROR(Gross_Inv_Can!S60-Dep_Inv_Can!S60),"..",Gross_Inv_Can!S60-Dep_Inv_Can!S60)</f>
        <v>289</v>
      </c>
      <c r="T60" s="25">
        <f>IF(ISERROR(Gross_Inv_Can!T60-Dep_Inv_Can!T60),"..",Gross_Inv_Can!T60-Dep_Inv_Can!T60)</f>
        <v>660.8</v>
      </c>
      <c r="U60" s="17">
        <f>IF(ISERROR(Gross_Inv_Can!U60-Dep_Inv_Can!U60),"..",Gross_Inv_Can!U60-Dep_Inv_Can!U60)</f>
        <v>288.60000000000014</v>
      </c>
      <c r="V60" s="25">
        <f>IF(ISERROR(Gross_Inv_Can!V60-Dep_Inv_Can!V60),"..",Gross_Inv_Can!V60-Dep_Inv_Can!V60)</f>
        <v>33096.200000000012</v>
      </c>
      <c r="W60" s="25">
        <f>IF(ISERROR(Gross_Inv_Can!W60-Dep_Inv_Can!W60),"..",Gross_Inv_Can!W60-Dep_Inv_Can!W60)</f>
        <v>19527.800000000003</v>
      </c>
      <c r="X60" s="25" t="str">
        <f>IF(ISERROR(Gross_Inv_Can!X60-Dep_Inv_Can!X60),"..",Gross_Inv_Can!X60-Dep_Inv_Can!X60)</f>
        <v>..</v>
      </c>
      <c r="Y60" s="46" t="str">
        <f>IF(ISERROR(Gross_Inv_Can!Y60-Dep_Inv_Can!Y60),"..",Gross_Inv_Can!Y60-Dep_Inv_Can!Y60)</f>
        <v>..</v>
      </c>
    </row>
    <row r="61" spans="1:25">
      <c r="A61" s="5">
        <v>2006</v>
      </c>
      <c r="B61" s="27">
        <f>IF(ISERROR(Gross_Inv_Can!B61-Dep_Inv_Can!B61),"..",Gross_Inv_Can!B61-Dep_Inv_Can!B61)</f>
        <v>40539.899999999994</v>
      </c>
      <c r="C61" s="15">
        <f>IF(ISERROR(Gross_Inv_Can!C61-Dep_Inv_Can!C61),"..",Gross_Inv_Can!C61-Dep_Inv_Can!C61)</f>
        <v>22201.399999999994</v>
      </c>
      <c r="D61" s="25">
        <f>IF(ISERROR(Gross_Inv_Can!D61-Dep_Inv_Can!D61),"..",Gross_Inv_Can!D61-Dep_Inv_Can!D61)</f>
        <v>-851.80000000000018</v>
      </c>
      <c r="E61" s="25">
        <f>IF(ISERROR(Gross_Inv_Can!E61-Dep_Inv_Can!E61),"..",Gross_Inv_Can!E61-Dep_Inv_Can!E61)</f>
        <v>19342.699999999997</v>
      </c>
      <c r="F61" s="25">
        <f>IF(ISERROR(Gross_Inv_Can!F61-Dep_Inv_Can!F61),"..",Gross_Inv_Can!F61-Dep_Inv_Can!F61)</f>
        <v>3157</v>
      </c>
      <c r="G61" s="25">
        <f>IF(ISERROR(Gross_Inv_Can!G61-Dep_Inv_Can!G61),"..",Gross_Inv_Can!G61-Dep_Inv_Can!G61)</f>
        <v>1153.1999999999998</v>
      </c>
      <c r="H61" s="25">
        <f>IF(ISERROR(Gross_Inv_Can!H61-Dep_Inv_Can!H61),"..",Gross_Inv_Can!H61-Dep_Inv_Can!H61)</f>
        <v>-599.70000000000073</v>
      </c>
      <c r="I61" s="25" t="str">
        <f>IF(ISERROR(Gross_Inv_Can!I61-Dep_Inv_Can!I61),"..",Gross_Inv_Can!I61-Dep_Inv_Can!I61)</f>
        <v>..</v>
      </c>
      <c r="J61" s="17" t="str">
        <f>IF(ISERROR(Gross_Inv_Can!J61-Dep_Inv_Can!J61),"..",Gross_Inv_Can!J61-Dep_Inv_Can!J61)</f>
        <v>..</v>
      </c>
      <c r="K61" s="25">
        <f>IF(ISERROR(Gross_Inv_Can!K61-Dep_Inv_Can!K61),"..",Gross_Inv_Can!K61-Dep_Inv_Can!K61)</f>
        <v>18110.299999999988</v>
      </c>
      <c r="L61" s="25">
        <f>IF(ISERROR(Gross_Inv_Can!L61-Dep_Inv_Can!L61),"..",Gross_Inv_Can!L61-Dep_Inv_Can!L61)</f>
        <v>1206.1000000000004</v>
      </c>
      <c r="M61" s="25">
        <f>IF(ISERROR(Gross_Inv_Can!M61-Dep_Inv_Can!M61),"..",Gross_Inv_Can!M61-Dep_Inv_Can!M61)</f>
        <v>1761.3000000000002</v>
      </c>
      <c r="N61" s="25">
        <f>IF(ISERROR(Gross_Inv_Can!N61-Dep_Inv_Can!N61),"..",Gross_Inv_Can!N61-Dep_Inv_Can!N61)</f>
        <v>2570.8999999999996</v>
      </c>
      <c r="O61" s="25">
        <f>IF(ISERROR(Gross_Inv_Can!O61-Dep_Inv_Can!O61),"..",Gross_Inv_Can!O61-Dep_Inv_Can!O61)</f>
        <v>340.90000000000146</v>
      </c>
      <c r="P61" s="25">
        <f>IF(ISERROR(Gross_Inv_Can!P61-Dep_Inv_Can!P61),"..",Gross_Inv_Can!P61-Dep_Inv_Can!P61)</f>
        <v>9466.2999999999956</v>
      </c>
      <c r="Q61" s="25">
        <f>IF(ISERROR(Gross_Inv_Can!Q61-Dep_Inv_Can!Q61),"..",Gross_Inv_Can!Q61-Dep_Inv_Can!Q61)</f>
        <v>842.60000000000036</v>
      </c>
      <c r="R61" s="25">
        <f>IF(ISERROR(Gross_Inv_Can!R61-Dep_Inv_Can!R61),"..",Gross_Inv_Can!R61-Dep_Inv_Can!R61)</f>
        <v>1027.4000000000001</v>
      </c>
      <c r="S61" s="25">
        <f>IF(ISERROR(Gross_Inv_Can!S61-Dep_Inv_Can!S61),"..",Gross_Inv_Can!S61-Dep_Inv_Can!S61)</f>
        <v>331.5</v>
      </c>
      <c r="T61" s="25">
        <f>IF(ISERROR(Gross_Inv_Can!T61-Dep_Inv_Can!T61),"..",Gross_Inv_Can!T61-Dep_Inv_Can!T61)</f>
        <v>410.5</v>
      </c>
      <c r="U61" s="17">
        <f>IF(ISERROR(Gross_Inv_Can!U61-Dep_Inv_Can!U61),"..",Gross_Inv_Can!U61-Dep_Inv_Can!U61)</f>
        <v>152.80000000000018</v>
      </c>
      <c r="V61" s="25">
        <f>IF(ISERROR(Gross_Inv_Can!V61-Dep_Inv_Can!V61),"..",Gross_Inv_Can!V61-Dep_Inv_Can!V61)</f>
        <v>41391.699999999983</v>
      </c>
      <c r="W61" s="25">
        <f>IF(ISERROR(Gross_Inv_Can!W61-Dep_Inv_Can!W61),"..",Gross_Inv_Can!W61-Dep_Inv_Can!W61)</f>
        <v>22246.5</v>
      </c>
      <c r="X61" s="25" t="str">
        <f>IF(ISERROR(Gross_Inv_Can!X61-Dep_Inv_Can!X61),"..",Gross_Inv_Can!X61-Dep_Inv_Can!X61)</f>
        <v>..</v>
      </c>
      <c r="Y61" s="46" t="str">
        <f>IF(ISERROR(Gross_Inv_Can!Y61-Dep_Inv_Can!Y61),"..",Gross_Inv_Can!Y61-Dep_Inv_Can!Y61)</f>
        <v>..</v>
      </c>
    </row>
    <row r="62" spans="1:25">
      <c r="A62" s="5">
        <v>2007</v>
      </c>
      <c r="B62" s="27">
        <f>IF(ISERROR(Gross_Inv_Can!B62-Dep_Inv_Can!B62),"..",Gross_Inv_Can!B62-Dep_Inv_Can!B62)</f>
        <v>36319.600000000006</v>
      </c>
      <c r="C62" s="15">
        <f>IF(ISERROR(Gross_Inv_Can!C62-Dep_Inv_Can!C62),"..",Gross_Inv_Can!C62-Dep_Inv_Can!C62)</f>
        <v>21924.199999999983</v>
      </c>
      <c r="D62" s="25">
        <f>IF(ISERROR(Gross_Inv_Can!D62-Dep_Inv_Can!D62),"..",Gross_Inv_Can!D62-Dep_Inv_Can!D62)</f>
        <v>237.69999999999982</v>
      </c>
      <c r="E62" s="25">
        <f>IF(ISERROR(Gross_Inv_Can!E62-Dep_Inv_Can!E62),"..",Gross_Inv_Can!E62-Dep_Inv_Can!E62)</f>
        <v>14999.799999999996</v>
      </c>
      <c r="F62" s="25">
        <f>IF(ISERROR(Gross_Inv_Can!F62-Dep_Inv_Can!F62),"..",Gross_Inv_Can!F62-Dep_Inv_Can!F62)</f>
        <v>4490.8999999999978</v>
      </c>
      <c r="G62" s="25">
        <f>IF(ISERROR(Gross_Inv_Can!G62-Dep_Inv_Can!G62),"..",Gross_Inv_Can!G62-Dep_Inv_Can!G62)</f>
        <v>1550.6000000000004</v>
      </c>
      <c r="H62" s="25">
        <f>IF(ISERROR(Gross_Inv_Can!H62-Dep_Inv_Can!H62),"..",Gross_Inv_Can!H62-Dep_Inv_Can!H62)</f>
        <v>645.19999999999709</v>
      </c>
      <c r="I62" s="25" t="str">
        <f>IF(ISERROR(Gross_Inv_Can!I62-Dep_Inv_Can!I62),"..",Gross_Inv_Can!I62-Dep_Inv_Can!I62)</f>
        <v>..</v>
      </c>
      <c r="J62" s="17" t="str">
        <f>IF(ISERROR(Gross_Inv_Can!J62-Dep_Inv_Can!J62),"..",Gross_Inv_Can!J62-Dep_Inv_Can!J62)</f>
        <v>..</v>
      </c>
      <c r="K62" s="25">
        <f>IF(ISERROR(Gross_Inv_Can!K62-Dep_Inv_Can!K62),"..",Gross_Inv_Can!K62-Dep_Inv_Can!K62)</f>
        <v>14755.599999999977</v>
      </c>
      <c r="L62" s="25">
        <f>IF(ISERROR(Gross_Inv_Can!L62-Dep_Inv_Can!L62),"..",Gross_Inv_Can!L62-Dep_Inv_Can!L62)</f>
        <v>1121.3999999999996</v>
      </c>
      <c r="M62" s="25">
        <f>IF(ISERROR(Gross_Inv_Can!M62-Dep_Inv_Can!M62),"..",Gross_Inv_Can!M62-Dep_Inv_Can!M62)</f>
        <v>2687.2</v>
      </c>
      <c r="N62" s="25">
        <f>IF(ISERROR(Gross_Inv_Can!N62-Dep_Inv_Can!N62),"..",Gross_Inv_Can!N62-Dep_Inv_Can!N62)</f>
        <v>4046.3000000000011</v>
      </c>
      <c r="O62" s="25">
        <f>IF(ISERROR(Gross_Inv_Can!O62-Dep_Inv_Can!O62),"..",Gross_Inv_Can!O62-Dep_Inv_Can!O62)</f>
        <v>-972.89999999999964</v>
      </c>
      <c r="P62" s="25">
        <f>IF(ISERROR(Gross_Inv_Can!P62-Dep_Inv_Can!P62),"..",Gross_Inv_Can!P62-Dep_Inv_Can!P62)</f>
        <v>5048.7999999999993</v>
      </c>
      <c r="Q62" s="25">
        <f>IF(ISERROR(Gross_Inv_Can!Q62-Dep_Inv_Can!Q62),"..",Gross_Inv_Can!Q62-Dep_Inv_Can!Q62)</f>
        <v>974.89999999999964</v>
      </c>
      <c r="R62" s="25">
        <f>IF(ISERROR(Gross_Inv_Can!R62-Dep_Inv_Can!R62),"..",Gross_Inv_Can!R62-Dep_Inv_Can!R62)</f>
        <v>615.80000000000018</v>
      </c>
      <c r="S62" s="25">
        <f>IF(ISERROR(Gross_Inv_Can!S62-Dep_Inv_Can!S62),"..",Gross_Inv_Can!S62-Dep_Inv_Can!S62)</f>
        <v>622.60000000000014</v>
      </c>
      <c r="T62" s="25">
        <f>IF(ISERROR(Gross_Inv_Can!T62-Dep_Inv_Can!T62),"..",Gross_Inv_Can!T62-Dep_Inv_Can!T62)</f>
        <v>483.19999999999982</v>
      </c>
      <c r="U62" s="17">
        <f>IF(ISERROR(Gross_Inv_Can!U62-Dep_Inv_Can!U62),"..",Gross_Inv_Can!U62-Dep_Inv_Can!U62)</f>
        <v>128.29999999999995</v>
      </c>
      <c r="V62" s="25">
        <f>IF(ISERROR(Gross_Inv_Can!V62-Dep_Inv_Can!V62),"..",Gross_Inv_Can!V62-Dep_Inv_Can!V62)</f>
        <v>36081.900000000023</v>
      </c>
      <c r="W62" s="25">
        <f>IF(ISERROR(Gross_Inv_Can!W62-Dep_Inv_Can!W62),"..",Gross_Inv_Can!W62-Dep_Inv_Can!W62)</f>
        <v>20171.800000000003</v>
      </c>
      <c r="X62" s="25" t="str">
        <f>IF(ISERROR(Gross_Inv_Can!X62-Dep_Inv_Can!X62),"..",Gross_Inv_Can!X62-Dep_Inv_Can!X62)</f>
        <v>..</v>
      </c>
      <c r="Y62" s="46" t="str">
        <f>IF(ISERROR(Gross_Inv_Can!Y62-Dep_Inv_Can!Y62),"..",Gross_Inv_Can!Y62-Dep_Inv_Can!Y62)</f>
        <v>..</v>
      </c>
    </row>
    <row r="63" spans="1:25">
      <c r="A63" s="5">
        <v>2008</v>
      </c>
      <c r="B63" s="27">
        <f>IF(ISERROR(Gross_Inv_Can!B63-Dep_Inv_Can!B63),"..",Gross_Inv_Can!B63-Dep_Inv_Can!B63)</f>
        <v>35277.200000000012</v>
      </c>
      <c r="C63" s="15">
        <f>IF(ISERROR(Gross_Inv_Can!C63-Dep_Inv_Can!C63),"..",Gross_Inv_Can!C63-Dep_Inv_Can!C63)</f>
        <v>19829.099999999991</v>
      </c>
      <c r="D63" s="25">
        <f>IF(ISERROR(Gross_Inv_Can!D63-Dep_Inv_Can!D63),"..",Gross_Inv_Can!D63-Dep_Inv_Can!D63)</f>
        <v>55.400000000000546</v>
      </c>
      <c r="E63" s="25">
        <f>IF(ISERROR(Gross_Inv_Can!E63-Dep_Inv_Can!E63),"..",Gross_Inv_Can!E63-Dep_Inv_Can!E63)</f>
        <v>14686.199999999997</v>
      </c>
      <c r="F63" s="25">
        <f>IF(ISERROR(Gross_Inv_Can!F63-Dep_Inv_Can!F63),"..",Gross_Inv_Can!F63-Dep_Inv_Can!F63)</f>
        <v>4753.6999999999989</v>
      </c>
      <c r="G63" s="25">
        <f>IF(ISERROR(Gross_Inv_Can!G63-Dep_Inv_Can!G63),"..",Gross_Inv_Can!G63-Dep_Inv_Can!G63)</f>
        <v>1364.1999999999998</v>
      </c>
      <c r="H63" s="25">
        <f>IF(ISERROR(Gross_Inv_Can!H63-Dep_Inv_Can!H63),"..",Gross_Inv_Can!H63-Dep_Inv_Can!H63)</f>
        <v>-1030.4000000000015</v>
      </c>
      <c r="I63" s="25" t="str">
        <f>IF(ISERROR(Gross_Inv_Can!I63-Dep_Inv_Can!I63),"..",Gross_Inv_Can!I63-Dep_Inv_Can!I63)</f>
        <v>..</v>
      </c>
      <c r="J63" s="17" t="str">
        <f>IF(ISERROR(Gross_Inv_Can!J63-Dep_Inv_Can!J63),"..",Gross_Inv_Can!J63-Dep_Inv_Can!J63)</f>
        <v>..</v>
      </c>
      <c r="K63" s="25">
        <f>IF(ISERROR(Gross_Inv_Can!K63-Dep_Inv_Can!K63),"..",Gross_Inv_Can!K63-Dep_Inv_Can!K63)</f>
        <v>15535.800000000003</v>
      </c>
      <c r="L63" s="25">
        <f>IF(ISERROR(Gross_Inv_Can!L63-Dep_Inv_Can!L63),"..",Gross_Inv_Can!L63-Dep_Inv_Can!L63)</f>
        <v>1342.3999999999996</v>
      </c>
      <c r="M63" s="25">
        <f>IF(ISERROR(Gross_Inv_Can!M63-Dep_Inv_Can!M63),"..",Gross_Inv_Can!M63-Dep_Inv_Can!M63)</f>
        <v>2139.7999999999993</v>
      </c>
      <c r="N63" s="25">
        <f>IF(ISERROR(Gross_Inv_Can!N63-Dep_Inv_Can!N63),"..",Gross_Inv_Can!N63-Dep_Inv_Can!N63)</f>
        <v>6645</v>
      </c>
      <c r="O63" s="25">
        <f>IF(ISERROR(Gross_Inv_Can!O63-Dep_Inv_Can!O63),"..",Gross_Inv_Can!O63-Dep_Inv_Can!O63)</f>
        <v>-35.799999999999272</v>
      </c>
      <c r="P63" s="25">
        <f>IF(ISERROR(Gross_Inv_Can!P63-Dep_Inv_Can!P63),"..",Gross_Inv_Can!P63-Dep_Inv_Can!P63)</f>
        <v>1820.4999999999927</v>
      </c>
      <c r="Q63" s="25">
        <f>IF(ISERROR(Gross_Inv_Can!Q63-Dep_Inv_Can!Q63),"..",Gross_Inv_Can!Q63-Dep_Inv_Can!Q63)</f>
        <v>1141</v>
      </c>
      <c r="R63" s="25">
        <f>IF(ISERROR(Gross_Inv_Can!R63-Dep_Inv_Can!R63),"..",Gross_Inv_Can!R63-Dep_Inv_Can!R63)</f>
        <v>856.80000000000018</v>
      </c>
      <c r="S63" s="25">
        <f>IF(ISERROR(Gross_Inv_Can!S63-Dep_Inv_Can!S63),"..",Gross_Inv_Can!S63-Dep_Inv_Can!S63)</f>
        <v>812.79999999999973</v>
      </c>
      <c r="T63" s="25">
        <f>IF(ISERROR(Gross_Inv_Can!T63-Dep_Inv_Can!T63),"..",Gross_Inv_Can!T63-Dep_Inv_Can!T63)</f>
        <v>598.79999999999973</v>
      </c>
      <c r="U63" s="17">
        <f>IF(ISERROR(Gross_Inv_Can!U63-Dep_Inv_Can!U63),"..",Gross_Inv_Can!U63-Dep_Inv_Can!U63)</f>
        <v>214.5</v>
      </c>
      <c r="V63" s="25">
        <f>IF(ISERROR(Gross_Inv_Can!V63-Dep_Inv_Can!V63),"..",Gross_Inv_Can!V63-Dep_Inv_Can!V63)</f>
        <v>35221.800000000017</v>
      </c>
      <c r="W63" s="25">
        <f>IF(ISERROR(Gross_Inv_Can!W63-Dep_Inv_Can!W63),"..",Gross_Inv_Can!W63-Dep_Inv_Can!W63)</f>
        <v>18537.900000000009</v>
      </c>
      <c r="X63" s="25" t="str">
        <f>IF(ISERROR(Gross_Inv_Can!X63-Dep_Inv_Can!X63),"..",Gross_Inv_Can!X63-Dep_Inv_Can!X63)</f>
        <v>..</v>
      </c>
      <c r="Y63" s="46" t="str">
        <f>IF(ISERROR(Gross_Inv_Can!Y63-Dep_Inv_Can!Y63),"..",Gross_Inv_Can!Y63-Dep_Inv_Can!Y63)</f>
        <v>..</v>
      </c>
    </row>
    <row r="64" spans="1:25">
      <c r="A64" s="5">
        <v>2009</v>
      </c>
      <c r="B64" s="27">
        <f>IF(ISERROR(Gross_Inv_Can!B64-Dep_Inv_Can!B64),"..",Gross_Inv_Can!B64-Dep_Inv_Can!B64)</f>
        <v>-7547.2000000000116</v>
      </c>
      <c r="C64" s="15">
        <f>IF(ISERROR(Gross_Inv_Can!C64-Dep_Inv_Can!C64),"..",Gross_Inv_Can!C64-Dep_Inv_Can!C64)</f>
        <v>-5622.1999999999825</v>
      </c>
      <c r="D64" s="25">
        <f>IF(ISERROR(Gross_Inv_Can!D64-Dep_Inv_Can!D64),"..",Gross_Inv_Can!D64-Dep_Inv_Can!D64)</f>
        <v>65.300000000000182</v>
      </c>
      <c r="E64" s="25">
        <f>IF(ISERROR(Gross_Inv_Can!E64-Dep_Inv_Can!E64),"..",Gross_Inv_Can!E64-Dep_Inv_Can!E64)</f>
        <v>-5281.5</v>
      </c>
      <c r="F64" s="25">
        <f>IF(ISERROR(Gross_Inv_Can!F64-Dep_Inv_Can!F64),"..",Gross_Inv_Can!F64-Dep_Inv_Can!F64)</f>
        <v>6554.8000000000011</v>
      </c>
      <c r="G64" s="25">
        <f>IF(ISERROR(Gross_Inv_Can!G64-Dep_Inv_Can!G64),"..",Gross_Inv_Can!G64-Dep_Inv_Can!G64)</f>
        <v>390.89999999999964</v>
      </c>
      <c r="H64" s="25">
        <f>IF(ISERROR(Gross_Inv_Can!H64-Dep_Inv_Can!H64),"..",Gross_Inv_Can!H64-Dep_Inv_Can!H64)</f>
        <v>-7351.7000000000007</v>
      </c>
      <c r="I64" s="25" t="str">
        <f>IF(ISERROR(Gross_Inv_Can!I64-Dep_Inv_Can!I64),"..",Gross_Inv_Can!I64-Dep_Inv_Can!I64)</f>
        <v>..</v>
      </c>
      <c r="J64" s="17" t="str">
        <f>IF(ISERROR(Gross_Inv_Can!J64-Dep_Inv_Can!J64),"..",Gross_Inv_Can!J64-Dep_Inv_Can!J64)</f>
        <v>..</v>
      </c>
      <c r="K64" s="25">
        <f>IF(ISERROR(Gross_Inv_Can!K64-Dep_Inv_Can!K64),"..",Gross_Inv_Can!K64-Dep_Inv_Can!K64)</f>
        <v>675</v>
      </c>
      <c r="L64" s="25">
        <f>IF(ISERROR(Gross_Inv_Can!L64-Dep_Inv_Can!L64),"..",Gross_Inv_Can!L64-Dep_Inv_Can!L64)</f>
        <v>522.89999999999964</v>
      </c>
      <c r="M64" s="25">
        <f>IF(ISERROR(Gross_Inv_Can!M64-Dep_Inv_Can!M64),"..",Gross_Inv_Can!M64-Dep_Inv_Can!M64)</f>
        <v>72.399999999999636</v>
      </c>
      <c r="N64" s="25">
        <f>IF(ISERROR(Gross_Inv_Can!N64-Dep_Inv_Can!N64),"..",Gross_Inv_Can!N64-Dep_Inv_Can!N64)</f>
        <v>2597.8999999999996</v>
      </c>
      <c r="O64" s="25">
        <f>IF(ISERROR(Gross_Inv_Can!O64-Dep_Inv_Can!O64),"..",Gross_Inv_Can!O64-Dep_Inv_Can!O64)</f>
        <v>-169.5</v>
      </c>
      <c r="P64" s="25">
        <f>IF(ISERROR(Gross_Inv_Can!P64-Dep_Inv_Can!P64),"..",Gross_Inv_Can!P64-Dep_Inv_Can!P64)</f>
        <v>-4584.5999999999985</v>
      </c>
      <c r="Q64" s="25">
        <f>IF(ISERROR(Gross_Inv_Can!Q64-Dep_Inv_Can!Q64),"..",Gross_Inv_Can!Q64-Dep_Inv_Can!Q64)</f>
        <v>229.89999999999964</v>
      </c>
      <c r="R64" s="25">
        <f>IF(ISERROR(Gross_Inv_Can!R64-Dep_Inv_Can!R64),"..",Gross_Inv_Can!R64-Dep_Inv_Can!R64)</f>
        <v>367.5</v>
      </c>
      <c r="S64" s="25">
        <f>IF(ISERROR(Gross_Inv_Can!S64-Dep_Inv_Can!S64),"..",Gross_Inv_Can!S64-Dep_Inv_Can!S64)</f>
        <v>105.20000000000005</v>
      </c>
      <c r="T64" s="25">
        <f>IF(ISERROR(Gross_Inv_Can!T64-Dep_Inv_Can!T64),"..",Gross_Inv_Can!T64-Dep_Inv_Can!T64)</f>
        <v>1175.0999999999999</v>
      </c>
      <c r="U64" s="17">
        <f>IF(ISERROR(Gross_Inv_Can!U64-Dep_Inv_Can!U64),"..",Gross_Inv_Can!U64-Dep_Inv_Can!U64)</f>
        <v>358.20000000000027</v>
      </c>
      <c r="V64" s="25">
        <f>IF(ISERROR(Gross_Inv_Can!V64-Dep_Inv_Can!V64),"..",Gross_Inv_Can!V64-Dep_Inv_Can!V64)</f>
        <v>-7612.5</v>
      </c>
      <c r="W64" s="25">
        <f>IF(ISERROR(Gross_Inv_Can!W64-Dep_Inv_Can!W64),"..",Gross_Inv_Can!W64-Dep_Inv_Can!W64)</f>
        <v>-8756.3999999999942</v>
      </c>
      <c r="X64" s="25" t="str">
        <f>IF(ISERROR(Gross_Inv_Can!X64-Dep_Inv_Can!X64),"..",Gross_Inv_Can!X64-Dep_Inv_Can!X64)</f>
        <v>..</v>
      </c>
      <c r="Y64" s="46" t="str">
        <f>IF(ISERROR(Gross_Inv_Can!Y64-Dep_Inv_Can!Y64),"..",Gross_Inv_Can!Y64-Dep_Inv_Can!Y64)</f>
        <v>..</v>
      </c>
    </row>
    <row r="65" spans="1:25">
      <c r="A65" s="5">
        <v>2010</v>
      </c>
      <c r="B65" s="27">
        <f>IF(ISERROR(Gross_Inv_Can!B65-Dep_Inv_Can!B65),"..",Gross_Inv_Can!B65-Dep_Inv_Can!B65)</f>
        <v>4767.2000000000116</v>
      </c>
      <c r="C65" s="15">
        <f>IF(ISERROR(Gross_Inv_Can!C65-Dep_Inv_Can!C65),"..",Gross_Inv_Can!C65-Dep_Inv_Can!C65)</f>
        <v>2450.3999999999942</v>
      </c>
      <c r="D65" s="25">
        <f>IF(ISERROR(Gross_Inv_Can!D65-Dep_Inv_Can!D65),"..",Gross_Inv_Can!D65-Dep_Inv_Can!D65)</f>
        <v>25.800000000000182</v>
      </c>
      <c r="E65" s="25">
        <f>IF(ISERROR(Gross_Inv_Can!E65-Dep_Inv_Can!E65),"..",Gross_Inv_Can!E65-Dep_Inv_Can!E65)</f>
        <v>-844.69999999999709</v>
      </c>
      <c r="F65" s="25">
        <f>IF(ISERROR(Gross_Inv_Can!F65-Dep_Inv_Can!F65),"..",Gross_Inv_Can!F65-Dep_Inv_Can!F65)</f>
        <v>7073.9</v>
      </c>
      <c r="G65" s="25">
        <f>IF(ISERROR(Gross_Inv_Can!G65-Dep_Inv_Can!G65),"..",Gross_Inv_Can!G65-Dep_Inv_Can!G65)</f>
        <v>1020.0999999999995</v>
      </c>
      <c r="H65" s="25">
        <f>IF(ISERROR(Gross_Inv_Can!H65-Dep_Inv_Can!H65),"..",Gross_Inv_Can!H65-Dep_Inv_Can!H65)</f>
        <v>-4824.7000000000007</v>
      </c>
      <c r="I65" s="25" t="str">
        <f>IF(ISERROR(Gross_Inv_Can!I65-Dep_Inv_Can!I65),"..",Gross_Inv_Can!I65-Dep_Inv_Can!I65)</f>
        <v>..</v>
      </c>
      <c r="J65" s="17" t="str">
        <f>IF(ISERROR(Gross_Inv_Can!J65-Dep_Inv_Can!J65),"..",Gross_Inv_Can!J65-Dep_Inv_Can!J65)</f>
        <v>..</v>
      </c>
      <c r="K65" s="25">
        <f>IF(ISERROR(Gross_Inv_Can!K65-Dep_Inv_Can!K65),"..",Gross_Inv_Can!K65-Dep_Inv_Can!K65)</f>
        <v>4958.3999999999942</v>
      </c>
      <c r="L65" s="25">
        <f>IF(ISERROR(Gross_Inv_Can!L65-Dep_Inv_Can!L65),"..",Gross_Inv_Can!L65-Dep_Inv_Can!L65)</f>
        <v>238.19999999999982</v>
      </c>
      <c r="M65" s="25">
        <f>IF(ISERROR(Gross_Inv_Can!M65-Dep_Inv_Can!M65),"..",Gross_Inv_Can!M65-Dep_Inv_Can!M65)</f>
        <v>-81.399999999999636</v>
      </c>
      <c r="N65" s="25">
        <f>IF(ISERROR(Gross_Inv_Can!N65-Dep_Inv_Can!N65),"..",Gross_Inv_Can!N65-Dep_Inv_Can!N65)</f>
        <v>3118.2999999999993</v>
      </c>
      <c r="O65" s="25">
        <f>IF(ISERROR(Gross_Inv_Can!O65-Dep_Inv_Can!O65),"..",Gross_Inv_Can!O65-Dep_Inv_Can!O65)</f>
        <v>1007.6000000000004</v>
      </c>
      <c r="P65" s="25">
        <f>IF(ISERROR(Gross_Inv_Can!P65-Dep_Inv_Can!P65),"..",Gross_Inv_Can!P65-Dep_Inv_Can!P65)</f>
        <v>-1252.2000000000007</v>
      </c>
      <c r="Q65" s="25">
        <f>IF(ISERROR(Gross_Inv_Can!Q65-Dep_Inv_Can!Q65),"..",Gross_Inv_Can!Q65-Dep_Inv_Can!Q65)</f>
        <v>699.5</v>
      </c>
      <c r="R65" s="25">
        <f>IF(ISERROR(Gross_Inv_Can!R65-Dep_Inv_Can!R65),"..",Gross_Inv_Can!R65-Dep_Inv_Can!R65)</f>
        <v>417.90000000000009</v>
      </c>
      <c r="S65" s="25">
        <f>IF(ISERROR(Gross_Inv_Can!S65-Dep_Inv_Can!S65),"..",Gross_Inv_Can!S65-Dep_Inv_Can!S65)</f>
        <v>197.40000000000009</v>
      </c>
      <c r="T65" s="25">
        <f>IF(ISERROR(Gross_Inv_Can!T65-Dep_Inv_Can!T65),"..",Gross_Inv_Can!T65-Dep_Inv_Can!T65)</f>
        <v>406.09999999999991</v>
      </c>
      <c r="U65" s="17">
        <f>IF(ISERROR(Gross_Inv_Can!U65-Dep_Inv_Can!U65),"..",Gross_Inv_Can!U65-Dep_Inv_Can!U65)</f>
        <v>207</v>
      </c>
      <c r="V65" s="25">
        <f>IF(ISERROR(Gross_Inv_Can!V65-Dep_Inv_Can!V65),"..",Gross_Inv_Can!V65-Dep_Inv_Can!V65)</f>
        <v>4741.3999999999942</v>
      </c>
      <c r="W65" s="25">
        <f>IF(ISERROR(Gross_Inv_Can!W65-Dep_Inv_Can!W65),"..",Gross_Inv_Can!W65-Dep_Inv_Can!W65)</f>
        <v>-323.09999999999127</v>
      </c>
      <c r="X65" s="25" t="str">
        <f>IF(ISERROR(Gross_Inv_Can!X65-Dep_Inv_Can!X65),"..",Gross_Inv_Can!X65-Dep_Inv_Can!X65)</f>
        <v>..</v>
      </c>
      <c r="Y65" s="46" t="str">
        <f>IF(ISERROR(Gross_Inv_Can!Y65-Dep_Inv_Can!Y65),"..",Gross_Inv_Can!Y65-Dep_Inv_Can!Y65)</f>
        <v>..</v>
      </c>
    </row>
    <row r="67" spans="1:25">
      <c r="A67" s="4"/>
      <c r="B67" s="10" t="s">
        <v>21</v>
      </c>
      <c r="C67" s="8"/>
      <c r="D67" s="8"/>
      <c r="E67" s="8"/>
      <c r="F67" s="8"/>
      <c r="G67" s="8"/>
      <c r="H67" s="8"/>
      <c r="I67" s="8"/>
      <c r="J67" s="8"/>
      <c r="K67" s="10" t="s">
        <v>21</v>
      </c>
      <c r="L67" s="10"/>
      <c r="M67" s="8"/>
      <c r="N67" s="8"/>
      <c r="O67" s="8"/>
      <c r="P67" s="8"/>
      <c r="Q67" s="8"/>
      <c r="R67" s="8"/>
      <c r="S67" s="8"/>
      <c r="T67" s="8"/>
      <c r="U67" s="8"/>
      <c r="V67" s="10" t="s">
        <v>21</v>
      </c>
      <c r="W67" s="8"/>
      <c r="X67" s="8"/>
      <c r="Y67" s="2"/>
    </row>
    <row r="68" spans="1:25">
      <c r="A68" s="29" t="s">
        <v>22</v>
      </c>
      <c r="B68" s="18">
        <f>IF(ISERROR((POWER(VLOOKUP(VALUE(RIGHT($A68,4)),$A$50:$Y$66,COLUMN(B$66),)/VLOOKUP(VALUE(LEFT($A68,4)),$A$50:$Y$66,COLUMN(B$66),),1/(VALUE(RIGHT($A68,4))-VALUE(LEFT($A68,4))))-1)*100),"n.a.",(POWER(VLOOKUP(VALUE(RIGHT($A68,4)),$A$50:$Y$66,COLUMN(B$66),)/VLOOKUP(VALUE(LEFT($A68,4)),$A$50:$Y$66,COLUMN(B$66),),1/(VALUE(RIGHT($A68,4))-VALUE(LEFT($A68,4))))-1)*100)</f>
        <v>-10.11145711018473</v>
      </c>
      <c r="C68" s="9">
        <f t="shared" ref="C68:R70" si="7">IF(ISERROR((POWER(VLOOKUP(VALUE(RIGHT($A68,4)),$A$50:$Y$66,COLUMN(C$66),)/VLOOKUP(VALUE(LEFT($A68,4)),$A$50:$Y$66,COLUMN(C$66),),1/(VALUE(RIGHT($A68,4))-VALUE(LEFT($A68,4))))-1)*100),"n.a.",(POWER(VLOOKUP(VALUE(RIGHT($A68,4)),$A$50:$Y$66,COLUMN(C$66),)/VLOOKUP(VALUE(LEFT($A68,4)),$A$50:$Y$66,COLUMN(C$66),),1/(VALUE(RIGHT($A68,4))-VALUE(LEFT($A68,4))))-1)*100)</f>
        <v>-8.5381607395481058</v>
      </c>
      <c r="D68" s="9">
        <f t="shared" si="7"/>
        <v>-21.438038260936132</v>
      </c>
      <c r="E68" s="9">
        <f t="shared" si="7"/>
        <v>-183.40053658708862</v>
      </c>
      <c r="F68" s="9">
        <f t="shared" si="7"/>
        <v>-204.1521945671939</v>
      </c>
      <c r="G68" s="9">
        <f t="shared" si="7"/>
        <v>6.9923279873596922</v>
      </c>
      <c r="H68" s="9">
        <f t="shared" si="7"/>
        <v>-206.90431519994209</v>
      </c>
      <c r="I68" s="9" t="str">
        <f t="shared" si="7"/>
        <v>n.a.</v>
      </c>
      <c r="J68" s="20" t="str">
        <f t="shared" si="7"/>
        <v>n.a.</v>
      </c>
      <c r="K68" s="9">
        <f t="shared" si="7"/>
        <v>-6.033796661134927</v>
      </c>
      <c r="L68" s="9">
        <f t="shared" si="7"/>
        <v>-12.198717029674178</v>
      </c>
      <c r="M68" s="9">
        <f t="shared" si="7"/>
        <v>-181.45322905875148</v>
      </c>
      <c r="N68" s="9">
        <f t="shared" si="7"/>
        <v>3.9840841855306897</v>
      </c>
      <c r="O68" s="9">
        <f t="shared" si="7"/>
        <v>-3.7079832824454817</v>
      </c>
      <c r="P68" s="9">
        <f t="shared" si="7"/>
        <v>-192.59450201897829</v>
      </c>
      <c r="Q68" s="9">
        <f t="shared" si="7"/>
        <v>-0.77745776434974267</v>
      </c>
      <c r="R68" s="9">
        <f t="shared" si="7"/>
        <v>2.7447039271178975</v>
      </c>
      <c r="S68" s="9">
        <f t="shared" ref="S68:Y70" si="8">IF(ISERROR((POWER(VLOOKUP(VALUE(RIGHT($A68,4)),$A$50:$Y$66,COLUMN(S$66),)/VLOOKUP(VALUE(LEFT($A68,4)),$A$50:$Y$66,COLUMN(S$66),),1/(VALUE(RIGHT($A68,4))-VALUE(LEFT($A68,4))))-1)*100),"n.a.",(POWER(VLOOKUP(VALUE(RIGHT($A68,4)),$A$50:$Y$66,COLUMN(S$66),)/VLOOKUP(VALUE(LEFT($A68,4)),$A$50:$Y$66,COLUMN(S$66),),1/(VALUE(RIGHT($A68,4))-VALUE(LEFT($A68,4))))-1)*100)</f>
        <v>-1.2313872785561508</v>
      </c>
      <c r="T68" s="9">
        <f t="shared" si="8"/>
        <v>-213.11734589658826</v>
      </c>
      <c r="U68" s="20">
        <f t="shared" si="8"/>
        <v>-6.9129093000206758</v>
      </c>
      <c r="V68" s="9">
        <f t="shared" si="8"/>
        <v>-9.9298330675689161</v>
      </c>
      <c r="W68" s="9">
        <f t="shared" si="8"/>
        <v>-178.85110061325798</v>
      </c>
      <c r="X68" s="9" t="str">
        <f t="shared" si="8"/>
        <v>n.a.</v>
      </c>
      <c r="Y68" s="46" t="str">
        <f t="shared" si="8"/>
        <v>n.a.</v>
      </c>
    </row>
    <row r="69" spans="1:25">
      <c r="A69" s="29" t="s">
        <v>23</v>
      </c>
      <c r="B69" s="19">
        <f t="shared" ref="B69:B70" si="9">IF(ISERROR((POWER(VLOOKUP(VALUE(RIGHT($A69,4)),$A$50:$Y$66,COLUMN(B$66),)/VLOOKUP(VALUE(LEFT($A69,4)),$A$50:$Y$66,COLUMN(B$66),),1/(VALUE(RIGHT($A69,4))-VALUE(LEFT($A69,4))))-1)*100),"n.a.",(POWER(VLOOKUP(VALUE(RIGHT($A69,4)),$A$50:$Y$66,COLUMN(B$66),)/VLOOKUP(VALUE(LEFT($A69,4)),$A$50:$Y$66,COLUMN(B$66),),1/(VALUE(RIGHT($A69,4))-VALUE(LEFT($A69,4))))-1)*100)</f>
        <v>0.4500690902945248</v>
      </c>
      <c r="C69" s="9">
        <f t="shared" si="7"/>
        <v>-4.3804787593975103</v>
      </c>
      <c r="D69" s="9">
        <f t="shared" si="7"/>
        <v>-148.38586439372293</v>
      </c>
      <c r="E69" s="9">
        <f t="shared" si="7"/>
        <v>-2.5245764256645598</v>
      </c>
      <c r="F69" s="9">
        <f t="shared" si="7"/>
        <v>-11.155670472818491</v>
      </c>
      <c r="G69" s="9">
        <f t="shared" si="7"/>
        <v>19.514335285978881</v>
      </c>
      <c r="H69" s="9">
        <f t="shared" si="7"/>
        <v>-26.041532413690462</v>
      </c>
      <c r="I69" s="9" t="str">
        <f t="shared" si="7"/>
        <v>n.a.</v>
      </c>
      <c r="J69" s="21" t="str">
        <f t="shared" si="7"/>
        <v>n.a.</v>
      </c>
      <c r="K69" s="9">
        <f t="shared" si="7"/>
        <v>3.5518718533305682</v>
      </c>
      <c r="L69" s="9">
        <f t="shared" si="7"/>
        <v>-32.483268628484439</v>
      </c>
      <c r="M69" s="9">
        <f t="shared" si="7"/>
        <v>0.41363759496699792</v>
      </c>
      <c r="N69" s="9">
        <f t="shared" si="7"/>
        <v>4.1130787516949763</v>
      </c>
      <c r="O69" s="9">
        <f t="shared" si="7"/>
        <v>9.7138923687301926</v>
      </c>
      <c r="P69" s="9">
        <f t="shared" si="7"/>
        <v>12.455383364004891</v>
      </c>
      <c r="Q69" s="9">
        <f t="shared" si="7"/>
        <v>23.19369133468081</v>
      </c>
      <c r="R69" s="9">
        <f t="shared" si="7"/>
        <v>-39.525643350859319</v>
      </c>
      <c r="S69" s="9">
        <f t="shared" si="8"/>
        <v>-1.5771360920759592</v>
      </c>
      <c r="T69" s="9">
        <f t="shared" si="8"/>
        <v>53.455941710917457</v>
      </c>
      <c r="U69" s="21">
        <f t="shared" si="8"/>
        <v>-26.520966039060156</v>
      </c>
      <c r="V69" s="9">
        <f t="shared" si="8"/>
        <v>1.63376399448667</v>
      </c>
      <c r="W69" s="9">
        <f t="shared" si="8"/>
        <v>-0.84789203419470827</v>
      </c>
      <c r="X69" s="9" t="str">
        <f t="shared" si="8"/>
        <v>n.a.</v>
      </c>
      <c r="Y69" s="46" t="str">
        <f t="shared" si="8"/>
        <v>n.a.</v>
      </c>
    </row>
    <row r="70" spans="1:25">
      <c r="A70" s="29" t="s">
        <v>24</v>
      </c>
      <c r="B70" s="19">
        <f t="shared" si="9"/>
        <v>-13.057810961822558</v>
      </c>
      <c r="C70" s="9">
        <f t="shared" si="7"/>
        <v>-9.7498483497199135</v>
      </c>
      <c r="D70" s="9" t="str">
        <f t="shared" si="7"/>
        <v>n.a.</v>
      </c>
      <c r="E70" s="9" t="str">
        <f t="shared" si="7"/>
        <v>n.a.</v>
      </c>
      <c r="F70" s="9" t="str">
        <f t="shared" si="7"/>
        <v>n.a.</v>
      </c>
      <c r="G70" s="9">
        <f t="shared" si="7"/>
        <v>3.4981121736971765</v>
      </c>
      <c r="H70" s="9" t="str">
        <f t="shared" si="7"/>
        <v>n.a.</v>
      </c>
      <c r="I70" s="9" t="str">
        <f t="shared" si="7"/>
        <v>n.a.</v>
      </c>
      <c r="J70" s="21" t="str">
        <f t="shared" si="7"/>
        <v>n.a.</v>
      </c>
      <c r="K70" s="9">
        <f t="shared" si="7"/>
        <v>-8.7325750189897082</v>
      </c>
      <c r="L70" s="9">
        <f t="shared" si="7"/>
        <v>-4.999104769202023</v>
      </c>
      <c r="M70" s="9" t="str">
        <f t="shared" si="7"/>
        <v>n.a.</v>
      </c>
      <c r="N70" s="9">
        <f t="shared" si="7"/>
        <v>3.9454169900564384</v>
      </c>
      <c r="O70" s="9">
        <f t="shared" si="7"/>
        <v>-7.4047133602081816</v>
      </c>
      <c r="P70" s="9" t="str">
        <f t="shared" si="7"/>
        <v>n.a.</v>
      </c>
      <c r="Q70" s="9">
        <f t="shared" si="7"/>
        <v>-7.0141394540672808</v>
      </c>
      <c r="R70" s="9">
        <f t="shared" si="7"/>
        <v>20.452523078486706</v>
      </c>
      <c r="S70" s="9">
        <f t="shared" si="8"/>
        <v>-1.1274259856411062</v>
      </c>
      <c r="T70" s="9" t="str">
        <f t="shared" si="8"/>
        <v>n.a.</v>
      </c>
      <c r="U70" s="21">
        <f t="shared" si="8"/>
        <v>-6.7382453959663469E-2</v>
      </c>
      <c r="V70" s="9">
        <f t="shared" si="8"/>
        <v>-13.135193817906687</v>
      </c>
      <c r="W70" s="9" t="str">
        <f t="shared" si="8"/>
        <v>n.a.</v>
      </c>
      <c r="X70" s="9" t="str">
        <f t="shared" si="8"/>
        <v>n.a.</v>
      </c>
      <c r="Y70" s="46" t="str">
        <f t="shared" si="8"/>
        <v>n.a.</v>
      </c>
    </row>
    <row r="72" spans="1:25">
      <c r="B72" s="1" t="s">
        <v>20</v>
      </c>
      <c r="C72" s="1" t="s">
        <v>165</v>
      </c>
      <c r="K72" s="1" t="s">
        <v>30</v>
      </c>
      <c r="L72" s="1" t="s">
        <v>39</v>
      </c>
      <c r="V72" s="1" t="s">
        <v>30</v>
      </c>
      <c r="W72" s="1" t="s">
        <v>62</v>
      </c>
    </row>
    <row r="73" spans="1:25">
      <c r="K73" s="1" t="s">
        <v>20</v>
      </c>
      <c r="L73" s="1" t="s">
        <v>165</v>
      </c>
      <c r="V73" s="1" t="s">
        <v>20</v>
      </c>
      <c r="W73" s="1" t="s">
        <v>165</v>
      </c>
    </row>
  </sheetData>
  <mergeCells count="9">
    <mergeCell ref="B51:J51"/>
    <mergeCell ref="K51:U51"/>
    <mergeCell ref="V51:Y51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6" max="16383" man="1"/>
  </rowBreaks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Y73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Contents'!B26</f>
        <v>Table 17: Nominal Gross M&amp;E Investment, Canada, Business Sector Industries, 1997-2010</v>
      </c>
      <c r="K1" s="7" t="str">
        <f>B1 &amp; " (continued)"</f>
        <v>Table 17: Nominal Gross M&amp;E Investment, Canada, Business Sector Industries, 1997-2010 (continued)</v>
      </c>
      <c r="L1" s="7"/>
      <c r="V1" s="7" t="str">
        <f>K1</f>
        <v>Table 17: Nominal Gross M&amp;E Investment,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67321.5</v>
      </c>
      <c r="C5" s="15">
        <f>SUM(D5:H5)</f>
        <v>28789.599999999999</v>
      </c>
      <c r="D5" s="25">
        <v>3372</v>
      </c>
      <c r="E5" s="25">
        <v>3176.3</v>
      </c>
      <c r="F5" s="25">
        <v>2755.4</v>
      </c>
      <c r="G5" s="25">
        <v>2514.1</v>
      </c>
      <c r="H5" s="25">
        <v>16971.8</v>
      </c>
      <c r="I5" s="25" t="s">
        <v>33</v>
      </c>
      <c r="J5" s="17" t="s">
        <v>33</v>
      </c>
      <c r="K5" s="25">
        <f>SUM(L5:U5)</f>
        <v>38531.999999999993</v>
      </c>
      <c r="L5" s="25">
        <v>3315</v>
      </c>
      <c r="M5" s="25">
        <v>2946.7</v>
      </c>
      <c r="N5" s="25">
        <v>6429.3</v>
      </c>
      <c r="O5" s="25">
        <v>6153</v>
      </c>
      <c r="P5" s="25">
        <v>14718.7</v>
      </c>
      <c r="Q5" s="25">
        <v>2225</v>
      </c>
      <c r="R5" s="25">
        <v>803.1</v>
      </c>
      <c r="S5" s="25">
        <v>354.6</v>
      </c>
      <c r="T5" s="25">
        <v>518.20000000000005</v>
      </c>
      <c r="U5" s="17">
        <v>1068.4000000000001</v>
      </c>
      <c r="V5" s="25">
        <f>B5-D5</f>
        <v>63949.5</v>
      </c>
      <c r="W5" s="25">
        <v>25559.3</v>
      </c>
      <c r="X5" s="25" t="s">
        <v>33</v>
      </c>
      <c r="Y5" s="66" t="s">
        <v>33</v>
      </c>
    </row>
    <row r="6" spans="1:25">
      <c r="A6" s="5">
        <v>1998</v>
      </c>
      <c r="B6" s="27">
        <v>74132.399999999994</v>
      </c>
      <c r="C6" s="15">
        <f t="shared" ref="C6:C18" si="0">SUM(D6:H6)</f>
        <v>31414</v>
      </c>
      <c r="D6" s="25">
        <v>3698.7</v>
      </c>
      <c r="E6" s="25">
        <v>2985.9</v>
      </c>
      <c r="F6" s="25">
        <v>3415.1</v>
      </c>
      <c r="G6" s="25">
        <v>2691.9</v>
      </c>
      <c r="H6" s="25">
        <v>18622.400000000001</v>
      </c>
      <c r="I6" s="25" t="s">
        <v>33</v>
      </c>
      <c r="J6" s="17" t="s">
        <v>33</v>
      </c>
      <c r="K6" s="25">
        <f t="shared" ref="K6:K18" si="1">SUM(L6:U6)</f>
        <v>42718.399999999994</v>
      </c>
      <c r="L6" s="25">
        <v>2885.9</v>
      </c>
      <c r="M6" s="25">
        <v>2831.8</v>
      </c>
      <c r="N6" s="25">
        <v>7075</v>
      </c>
      <c r="O6" s="25">
        <v>6699.7</v>
      </c>
      <c r="P6" s="25">
        <v>17809.3</v>
      </c>
      <c r="Q6" s="25">
        <v>2865.7</v>
      </c>
      <c r="R6" s="25">
        <v>581.29999999999995</v>
      </c>
      <c r="S6" s="25">
        <v>387.3</v>
      </c>
      <c r="T6" s="25">
        <v>722.2</v>
      </c>
      <c r="U6" s="17">
        <v>860.2</v>
      </c>
      <c r="V6" s="25">
        <f t="shared" ref="V6:V18" si="2">B6-D6</f>
        <v>70433.7</v>
      </c>
      <c r="W6" s="25">
        <v>27931</v>
      </c>
      <c r="X6" s="25" t="s">
        <v>33</v>
      </c>
      <c r="Y6" s="66" t="s">
        <v>33</v>
      </c>
    </row>
    <row r="7" spans="1:25">
      <c r="A7" s="5">
        <v>1999</v>
      </c>
      <c r="B7" s="27">
        <v>78872.7</v>
      </c>
      <c r="C7" s="15">
        <f t="shared" si="0"/>
        <v>31452</v>
      </c>
      <c r="D7" s="25">
        <v>3229</v>
      </c>
      <c r="E7" s="25">
        <v>3152.5</v>
      </c>
      <c r="F7" s="25">
        <v>3600.5</v>
      </c>
      <c r="G7" s="25">
        <v>3167.9</v>
      </c>
      <c r="H7" s="25">
        <v>18302.099999999999</v>
      </c>
      <c r="I7" s="25" t="s">
        <v>33</v>
      </c>
      <c r="J7" s="17" t="s">
        <v>33</v>
      </c>
      <c r="K7" s="25">
        <f t="shared" si="1"/>
        <v>47420.69999999999</v>
      </c>
      <c r="L7" s="25">
        <v>3011.6</v>
      </c>
      <c r="M7" s="25">
        <v>2771.2</v>
      </c>
      <c r="N7" s="25">
        <v>8189.2</v>
      </c>
      <c r="O7" s="25">
        <v>6537.9</v>
      </c>
      <c r="P7" s="25">
        <v>21392.1</v>
      </c>
      <c r="Q7" s="25">
        <v>2927.2</v>
      </c>
      <c r="R7" s="25">
        <v>549.70000000000005</v>
      </c>
      <c r="S7" s="25">
        <v>555.20000000000005</v>
      </c>
      <c r="T7" s="25">
        <v>640.1</v>
      </c>
      <c r="U7" s="17">
        <v>846.5</v>
      </c>
      <c r="V7" s="25">
        <f t="shared" si="2"/>
        <v>75643.7</v>
      </c>
      <c r="W7" s="25">
        <v>28424.2</v>
      </c>
      <c r="X7" s="25" t="s">
        <v>33</v>
      </c>
      <c r="Y7" s="66" t="s">
        <v>33</v>
      </c>
    </row>
    <row r="8" spans="1:25">
      <c r="A8" s="5">
        <v>2000</v>
      </c>
      <c r="B8" s="27">
        <v>83474.399999999994</v>
      </c>
      <c r="C8" s="15">
        <f t="shared" si="0"/>
        <v>32519.4</v>
      </c>
      <c r="D8" s="25">
        <v>3233.8</v>
      </c>
      <c r="E8" s="25">
        <v>4274.2</v>
      </c>
      <c r="F8" s="25">
        <v>3173.8</v>
      </c>
      <c r="G8" s="25">
        <v>3397.4</v>
      </c>
      <c r="H8" s="25">
        <v>18440.2</v>
      </c>
      <c r="I8" s="25" t="s">
        <v>33</v>
      </c>
      <c r="J8" s="17" t="s">
        <v>33</v>
      </c>
      <c r="K8" s="25">
        <f t="shared" si="1"/>
        <v>50954.899999999994</v>
      </c>
      <c r="L8" s="25">
        <v>2962.5</v>
      </c>
      <c r="M8" s="25">
        <v>3151.5</v>
      </c>
      <c r="N8" s="25">
        <v>7124.7</v>
      </c>
      <c r="O8" s="25">
        <v>7935.4</v>
      </c>
      <c r="P8" s="25">
        <v>23632.5</v>
      </c>
      <c r="Q8" s="25">
        <v>3506.1</v>
      </c>
      <c r="R8" s="25">
        <v>613.6</v>
      </c>
      <c r="S8" s="25">
        <v>515.4</v>
      </c>
      <c r="T8" s="25">
        <v>629</v>
      </c>
      <c r="U8" s="17">
        <v>884.2</v>
      </c>
      <c r="V8" s="25">
        <f t="shared" si="2"/>
        <v>80240.599999999991</v>
      </c>
      <c r="W8" s="25">
        <v>29453.5</v>
      </c>
      <c r="X8" s="25" t="s">
        <v>33</v>
      </c>
      <c r="Y8" s="66" t="s">
        <v>33</v>
      </c>
    </row>
    <row r="9" spans="1:25">
      <c r="A9" s="5">
        <v>2001</v>
      </c>
      <c r="B9" s="27">
        <v>81718</v>
      </c>
      <c r="C9" s="15">
        <f t="shared" si="0"/>
        <v>30375.599999999999</v>
      </c>
      <c r="D9" s="25">
        <v>2945</v>
      </c>
      <c r="E9" s="25">
        <v>5415.1</v>
      </c>
      <c r="F9" s="25">
        <v>3370.4</v>
      </c>
      <c r="G9" s="25">
        <v>3414.4</v>
      </c>
      <c r="H9" s="25">
        <v>15230.7</v>
      </c>
      <c r="I9" s="25" t="s">
        <v>33</v>
      </c>
      <c r="J9" s="17" t="s">
        <v>33</v>
      </c>
      <c r="K9" s="25">
        <f t="shared" si="1"/>
        <v>51342.5</v>
      </c>
      <c r="L9" s="25">
        <v>3155.8</v>
      </c>
      <c r="M9" s="25">
        <v>3260.6</v>
      </c>
      <c r="N9" s="25">
        <v>8501.1</v>
      </c>
      <c r="O9" s="25">
        <v>9081.4</v>
      </c>
      <c r="P9" s="25">
        <v>21705.699999999997</v>
      </c>
      <c r="Q9" s="25">
        <v>2939.4</v>
      </c>
      <c r="R9" s="25">
        <v>507.5</v>
      </c>
      <c r="S9" s="25">
        <v>541.5</v>
      </c>
      <c r="T9" s="25">
        <v>597.1</v>
      </c>
      <c r="U9" s="17">
        <v>1052.4000000000001</v>
      </c>
      <c r="V9" s="25">
        <f t="shared" si="2"/>
        <v>78773</v>
      </c>
      <c r="W9" s="25">
        <v>27543</v>
      </c>
      <c r="X9" s="25" t="s">
        <v>33</v>
      </c>
      <c r="Y9" s="66" t="s">
        <v>33</v>
      </c>
    </row>
    <row r="10" spans="1:25">
      <c r="A10" s="5">
        <v>2002</v>
      </c>
      <c r="B10" s="27">
        <v>80782.3</v>
      </c>
      <c r="C10" s="15">
        <f t="shared" si="0"/>
        <v>30647.5</v>
      </c>
      <c r="D10" s="25">
        <v>3405.6</v>
      </c>
      <c r="E10" s="25">
        <v>6254.9</v>
      </c>
      <c r="F10" s="25">
        <v>3213</v>
      </c>
      <c r="G10" s="25">
        <v>3097.7</v>
      </c>
      <c r="H10" s="25">
        <v>14676.3</v>
      </c>
      <c r="I10" s="25" t="s">
        <v>33</v>
      </c>
      <c r="J10" s="17" t="s">
        <v>33</v>
      </c>
      <c r="K10" s="25">
        <f t="shared" si="1"/>
        <v>50134.799999999996</v>
      </c>
      <c r="L10" s="25">
        <v>3032.4</v>
      </c>
      <c r="M10" s="25">
        <v>3278.1</v>
      </c>
      <c r="N10" s="25">
        <v>8722.4</v>
      </c>
      <c r="O10" s="25">
        <v>8490.7000000000007</v>
      </c>
      <c r="P10" s="25">
        <v>20128.900000000001</v>
      </c>
      <c r="Q10" s="25">
        <v>3170.7</v>
      </c>
      <c r="R10" s="25">
        <v>693.9</v>
      </c>
      <c r="S10" s="25">
        <v>835.6</v>
      </c>
      <c r="T10" s="25">
        <v>796.9</v>
      </c>
      <c r="U10" s="17">
        <v>985.2</v>
      </c>
      <c r="V10" s="25">
        <f t="shared" si="2"/>
        <v>77376.7</v>
      </c>
      <c r="W10" s="25">
        <v>27406.2</v>
      </c>
      <c r="X10" s="25" t="s">
        <v>33</v>
      </c>
      <c r="Y10" s="66" t="s">
        <v>33</v>
      </c>
    </row>
    <row r="11" spans="1:25">
      <c r="A11" s="5">
        <v>2003</v>
      </c>
      <c r="B11" s="27">
        <v>81005</v>
      </c>
      <c r="C11" s="15">
        <f t="shared" si="0"/>
        <v>32697.399999999998</v>
      </c>
      <c r="D11" s="25">
        <v>3255.8</v>
      </c>
      <c r="E11" s="25">
        <v>5768</v>
      </c>
      <c r="F11" s="25">
        <v>3792.3</v>
      </c>
      <c r="G11" s="25">
        <v>3296</v>
      </c>
      <c r="H11" s="25">
        <v>16585.3</v>
      </c>
      <c r="I11" s="25" t="s">
        <v>33</v>
      </c>
      <c r="J11" s="17" t="s">
        <v>33</v>
      </c>
      <c r="K11" s="25">
        <f t="shared" si="1"/>
        <v>48307.599999999991</v>
      </c>
      <c r="L11" s="25">
        <v>3119.6</v>
      </c>
      <c r="M11" s="25">
        <v>3802.3</v>
      </c>
      <c r="N11" s="25">
        <v>6694.3</v>
      </c>
      <c r="O11" s="25">
        <v>6552.9</v>
      </c>
      <c r="P11" s="25">
        <v>21179.1</v>
      </c>
      <c r="Q11" s="25">
        <v>2994.3</v>
      </c>
      <c r="R11" s="25">
        <v>923.1</v>
      </c>
      <c r="S11" s="25">
        <v>946.7</v>
      </c>
      <c r="T11" s="25">
        <v>1036.5999999999999</v>
      </c>
      <c r="U11" s="17">
        <v>1058.7</v>
      </c>
      <c r="V11" s="25">
        <f t="shared" si="2"/>
        <v>77749.2</v>
      </c>
      <c r="W11" s="25">
        <v>29426.2</v>
      </c>
      <c r="X11" s="25" t="s">
        <v>33</v>
      </c>
      <c r="Y11" s="66" t="s">
        <v>33</v>
      </c>
    </row>
    <row r="12" spans="1:25">
      <c r="A12" s="5">
        <v>2004</v>
      </c>
      <c r="B12" s="27">
        <v>84901.4</v>
      </c>
      <c r="C12" s="15">
        <f t="shared" si="0"/>
        <v>33548.9</v>
      </c>
      <c r="D12" s="25">
        <v>3156</v>
      </c>
      <c r="E12" s="25">
        <v>6953.6</v>
      </c>
      <c r="F12" s="25">
        <v>4002.1</v>
      </c>
      <c r="G12" s="25">
        <v>3544.3</v>
      </c>
      <c r="H12" s="25">
        <v>15892.9</v>
      </c>
      <c r="I12" s="25" t="s">
        <v>33</v>
      </c>
      <c r="J12" s="17" t="s">
        <v>33</v>
      </c>
      <c r="K12" s="25">
        <f t="shared" si="1"/>
        <v>51352.5</v>
      </c>
      <c r="L12" s="25">
        <v>3292.2</v>
      </c>
      <c r="M12" s="25">
        <v>4052.9</v>
      </c>
      <c r="N12" s="25">
        <v>6445.4</v>
      </c>
      <c r="O12" s="25">
        <v>7901</v>
      </c>
      <c r="P12" s="25">
        <v>22902.699999999997</v>
      </c>
      <c r="Q12" s="25">
        <v>2941.3</v>
      </c>
      <c r="R12" s="25">
        <v>882.1</v>
      </c>
      <c r="S12" s="25">
        <v>733.2</v>
      </c>
      <c r="T12" s="25">
        <v>1112.4000000000001</v>
      </c>
      <c r="U12" s="17">
        <v>1089.3</v>
      </c>
      <c r="V12" s="25">
        <f t="shared" si="2"/>
        <v>81745.399999999994</v>
      </c>
      <c r="W12" s="25">
        <v>30497.599999999999</v>
      </c>
      <c r="X12" s="25" t="s">
        <v>33</v>
      </c>
      <c r="Y12" s="66" t="s">
        <v>33</v>
      </c>
    </row>
    <row r="13" spans="1:25">
      <c r="A13" s="5">
        <v>2005</v>
      </c>
      <c r="B13" s="27">
        <v>93214.3</v>
      </c>
      <c r="C13" s="15">
        <f t="shared" si="0"/>
        <v>37175</v>
      </c>
      <c r="D13" s="25">
        <v>3109.8</v>
      </c>
      <c r="E13" s="25">
        <v>9356.6</v>
      </c>
      <c r="F13" s="25">
        <v>3731</v>
      </c>
      <c r="G13" s="25">
        <v>3753.3</v>
      </c>
      <c r="H13" s="25">
        <v>17224.3</v>
      </c>
      <c r="I13" s="25" t="s">
        <v>33</v>
      </c>
      <c r="J13" s="17" t="s">
        <v>33</v>
      </c>
      <c r="K13" s="25">
        <f t="shared" si="1"/>
        <v>56039.3</v>
      </c>
      <c r="L13" s="25">
        <v>3620.2</v>
      </c>
      <c r="M13" s="25">
        <v>3886.9</v>
      </c>
      <c r="N13" s="25">
        <v>8748.5</v>
      </c>
      <c r="O13" s="25">
        <v>7553.7</v>
      </c>
      <c r="P13" s="25">
        <v>25800.799999999999</v>
      </c>
      <c r="Q13" s="25">
        <v>2607</v>
      </c>
      <c r="R13" s="25">
        <v>889.8</v>
      </c>
      <c r="S13" s="25">
        <v>704</v>
      </c>
      <c r="T13" s="25">
        <v>1131.3</v>
      </c>
      <c r="U13" s="17">
        <v>1097.0999999999999</v>
      </c>
      <c r="V13" s="25">
        <f t="shared" si="2"/>
        <v>90104.5</v>
      </c>
      <c r="W13" s="25">
        <v>34159.1</v>
      </c>
      <c r="X13" s="25" t="s">
        <v>33</v>
      </c>
      <c r="Y13" s="66" t="s">
        <v>33</v>
      </c>
    </row>
    <row r="14" spans="1:25">
      <c r="A14" s="5">
        <v>2006</v>
      </c>
      <c r="B14" s="27">
        <v>100133.9</v>
      </c>
      <c r="C14" s="15">
        <f t="shared" si="0"/>
        <v>39007.200000000004</v>
      </c>
      <c r="D14" s="25">
        <v>2816.6</v>
      </c>
      <c r="E14" s="25">
        <v>11249.7</v>
      </c>
      <c r="F14" s="25">
        <v>4246.5</v>
      </c>
      <c r="G14" s="25">
        <v>4139.2</v>
      </c>
      <c r="H14" s="25">
        <v>16555.2</v>
      </c>
      <c r="I14" s="25" t="s">
        <v>33</v>
      </c>
      <c r="J14" s="17" t="s">
        <v>33</v>
      </c>
      <c r="K14" s="25">
        <f t="shared" si="1"/>
        <v>61126.6</v>
      </c>
      <c r="L14" s="25">
        <v>3431.2</v>
      </c>
      <c r="M14" s="25">
        <v>3878.4</v>
      </c>
      <c r="N14" s="25">
        <v>8779.5</v>
      </c>
      <c r="O14" s="25">
        <v>7796.6</v>
      </c>
      <c r="P14" s="25">
        <v>30512.3</v>
      </c>
      <c r="Q14" s="25">
        <v>2815.5</v>
      </c>
      <c r="R14" s="25">
        <v>1411.2</v>
      </c>
      <c r="S14" s="25">
        <v>652</v>
      </c>
      <c r="T14" s="25">
        <v>815.4</v>
      </c>
      <c r="U14" s="17">
        <v>1034.5</v>
      </c>
      <c r="V14" s="25">
        <f t="shared" si="2"/>
        <v>97317.299999999988</v>
      </c>
      <c r="W14" s="25">
        <v>36220.1</v>
      </c>
      <c r="X14" s="25" t="s">
        <v>33</v>
      </c>
      <c r="Y14" s="66" t="s">
        <v>33</v>
      </c>
    </row>
    <row r="15" spans="1:25">
      <c r="A15" s="5">
        <v>2007</v>
      </c>
      <c r="B15" s="27">
        <v>101108.4</v>
      </c>
      <c r="C15" s="15">
        <f t="shared" si="0"/>
        <v>39940.5</v>
      </c>
      <c r="D15" s="25">
        <v>3282.1</v>
      </c>
      <c r="E15" s="25">
        <v>10522</v>
      </c>
      <c r="F15" s="25">
        <v>4227.2</v>
      </c>
      <c r="G15" s="25">
        <v>4735.8</v>
      </c>
      <c r="H15" s="25">
        <v>17173.400000000001</v>
      </c>
      <c r="I15" s="25" t="s">
        <v>33</v>
      </c>
      <c r="J15" s="17" t="s">
        <v>33</v>
      </c>
      <c r="K15" s="25">
        <f t="shared" si="1"/>
        <v>61167.899999999987</v>
      </c>
      <c r="L15" s="25">
        <v>3728.1</v>
      </c>
      <c r="M15" s="25">
        <v>4817.2</v>
      </c>
      <c r="N15" s="25">
        <v>10874.3</v>
      </c>
      <c r="O15" s="25">
        <v>6639.1</v>
      </c>
      <c r="P15" s="25">
        <v>27967.599999999999</v>
      </c>
      <c r="Q15" s="25">
        <v>3070.2</v>
      </c>
      <c r="R15" s="25">
        <v>1173.7</v>
      </c>
      <c r="S15" s="25">
        <v>770.9</v>
      </c>
      <c r="T15" s="25">
        <v>1049.5999999999999</v>
      </c>
      <c r="U15" s="17">
        <v>1077.2</v>
      </c>
      <c r="V15" s="25">
        <f t="shared" si="2"/>
        <v>97826.299999999988</v>
      </c>
      <c r="W15" s="25">
        <v>36619.699999999997</v>
      </c>
      <c r="X15" s="25" t="s">
        <v>33</v>
      </c>
      <c r="Y15" s="66" t="s">
        <v>33</v>
      </c>
    </row>
    <row r="16" spans="1:25">
      <c r="A16" s="5">
        <v>2008</v>
      </c>
      <c r="B16" s="27">
        <v>101543.3</v>
      </c>
      <c r="C16" s="15">
        <f t="shared" si="0"/>
        <v>41446</v>
      </c>
      <c r="D16" s="25">
        <v>3384</v>
      </c>
      <c r="E16" s="25">
        <v>11758.8</v>
      </c>
      <c r="F16" s="25">
        <v>4275</v>
      </c>
      <c r="G16" s="25">
        <v>5111.3999999999996</v>
      </c>
      <c r="H16" s="25">
        <v>16916.8</v>
      </c>
      <c r="I16" s="25" t="s">
        <v>33</v>
      </c>
      <c r="J16" s="17" t="s">
        <v>33</v>
      </c>
      <c r="K16" s="25">
        <f t="shared" si="1"/>
        <v>60097.4</v>
      </c>
      <c r="L16" s="25">
        <v>4251.7</v>
      </c>
      <c r="M16" s="25">
        <v>4962.6000000000004</v>
      </c>
      <c r="N16" s="25">
        <v>10845.9</v>
      </c>
      <c r="O16" s="25">
        <v>7479.3</v>
      </c>
      <c r="P16" s="25">
        <v>25060.800000000003</v>
      </c>
      <c r="Q16" s="25">
        <v>3061.5</v>
      </c>
      <c r="R16" s="25">
        <v>1455.4</v>
      </c>
      <c r="S16" s="25">
        <v>823.8</v>
      </c>
      <c r="T16" s="25">
        <v>988.2</v>
      </c>
      <c r="U16" s="17">
        <v>1168.2</v>
      </c>
      <c r="V16" s="25">
        <f t="shared" si="2"/>
        <v>98159.3</v>
      </c>
      <c r="W16" s="25">
        <v>38027.5</v>
      </c>
      <c r="X16" s="25" t="s">
        <v>33</v>
      </c>
      <c r="Y16" s="66" t="s">
        <v>33</v>
      </c>
    </row>
    <row r="17" spans="1:25">
      <c r="A17" s="5">
        <v>2009</v>
      </c>
      <c r="B17" s="27">
        <v>85739.199999999997</v>
      </c>
      <c r="C17" s="15">
        <f t="shared" si="0"/>
        <v>34995.800000000003</v>
      </c>
      <c r="D17" s="25">
        <v>3605.5</v>
      </c>
      <c r="E17" s="25">
        <v>9032.2000000000007</v>
      </c>
      <c r="F17" s="25">
        <v>5745.2</v>
      </c>
      <c r="G17" s="25">
        <v>4813.3</v>
      </c>
      <c r="H17" s="25">
        <v>11799.6</v>
      </c>
      <c r="I17" s="25" t="s">
        <v>33</v>
      </c>
      <c r="J17" s="17" t="s">
        <v>33</v>
      </c>
      <c r="K17" s="25">
        <f t="shared" si="1"/>
        <v>50743.500000000007</v>
      </c>
      <c r="L17" s="25">
        <v>3968.7</v>
      </c>
      <c r="M17" s="25">
        <v>4038.8</v>
      </c>
      <c r="N17" s="25">
        <v>8042.4</v>
      </c>
      <c r="O17" s="25">
        <v>7563.7</v>
      </c>
      <c r="P17" s="25">
        <v>19348.7</v>
      </c>
      <c r="Q17" s="25">
        <v>2943.5</v>
      </c>
      <c r="R17" s="25">
        <v>1333.8</v>
      </c>
      <c r="S17" s="25">
        <v>798.4</v>
      </c>
      <c r="T17" s="25">
        <v>1274.9000000000001</v>
      </c>
      <c r="U17" s="17">
        <v>1430.6</v>
      </c>
      <c r="V17" s="25">
        <f t="shared" si="2"/>
        <v>82133.7</v>
      </c>
      <c r="W17" s="25">
        <v>31359.8</v>
      </c>
      <c r="X17" s="25" t="s">
        <v>33</v>
      </c>
      <c r="Y17" s="66" t="s">
        <v>33</v>
      </c>
    </row>
    <row r="18" spans="1:25">
      <c r="A18" s="5">
        <v>2010</v>
      </c>
      <c r="B18" s="27">
        <v>89521.4</v>
      </c>
      <c r="C18" s="15">
        <f t="shared" si="0"/>
        <v>37406.699999999997</v>
      </c>
      <c r="D18" s="25">
        <v>3511.2</v>
      </c>
      <c r="E18" s="25">
        <v>9675.7999999999993</v>
      </c>
      <c r="F18" s="25">
        <v>7177.1</v>
      </c>
      <c r="G18" s="25">
        <v>5130.1000000000004</v>
      </c>
      <c r="H18" s="25">
        <v>11912.5</v>
      </c>
      <c r="I18" s="25" t="s">
        <v>33</v>
      </c>
      <c r="J18" s="17" t="s">
        <v>33</v>
      </c>
      <c r="K18" s="25">
        <f t="shared" si="1"/>
        <v>52114.600000000013</v>
      </c>
      <c r="L18" s="25">
        <v>3963.9</v>
      </c>
      <c r="M18" s="25">
        <v>4210.7</v>
      </c>
      <c r="N18" s="25">
        <v>8940.7000000000007</v>
      </c>
      <c r="O18" s="25">
        <v>6832.4</v>
      </c>
      <c r="P18" s="25">
        <v>20226.7</v>
      </c>
      <c r="Q18" s="25">
        <v>3104</v>
      </c>
      <c r="R18" s="25">
        <v>1395.3</v>
      </c>
      <c r="S18" s="25">
        <v>958.7</v>
      </c>
      <c r="T18" s="25">
        <v>1119.3</v>
      </c>
      <c r="U18" s="17">
        <v>1362.9</v>
      </c>
      <c r="V18" s="25">
        <f t="shared" si="2"/>
        <v>86010.2</v>
      </c>
      <c r="W18" s="25">
        <v>33860</v>
      </c>
      <c r="X18" s="25" t="s">
        <v>33</v>
      </c>
      <c r="Y18" s="66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2.2165000200234486</v>
      </c>
      <c r="C21" s="9">
        <f t="shared" ref="C21:R23" si="3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2.0345404349095153</v>
      </c>
      <c r="D21" s="9">
        <f t="shared" si="3"/>
        <v>0.3116524700668144</v>
      </c>
      <c r="E21" s="9">
        <f t="shared" si="3"/>
        <v>8.9463589957617948</v>
      </c>
      <c r="F21" s="9">
        <f t="shared" si="3"/>
        <v>7.6420282945575124</v>
      </c>
      <c r="G21" s="9">
        <f t="shared" si="3"/>
        <v>5.6395168753749836</v>
      </c>
      <c r="H21" s="9">
        <f t="shared" si="3"/>
        <v>-2.6860724979075545</v>
      </c>
      <c r="I21" s="9" t="str">
        <f t="shared" si="3"/>
        <v>n.a.</v>
      </c>
      <c r="J21" s="20" t="str">
        <f t="shared" si="3"/>
        <v>n.a.</v>
      </c>
      <c r="K21" s="9">
        <f t="shared" si="3"/>
        <v>2.3499246970651866</v>
      </c>
      <c r="L21" s="9">
        <f t="shared" si="3"/>
        <v>1.3846585471873452</v>
      </c>
      <c r="M21" s="9">
        <f t="shared" si="3"/>
        <v>2.7837575634443112</v>
      </c>
      <c r="N21" s="9">
        <f t="shared" si="3"/>
        <v>2.5689682769438837</v>
      </c>
      <c r="O21" s="9">
        <f t="shared" si="3"/>
        <v>0.80891754690188833</v>
      </c>
      <c r="P21" s="9">
        <f t="shared" si="3"/>
        <v>2.4754089106469701</v>
      </c>
      <c r="Q21" s="9">
        <f t="shared" si="3"/>
        <v>2.5941123414331191</v>
      </c>
      <c r="R21" s="9">
        <f t="shared" si="3"/>
        <v>4.3406865179129284</v>
      </c>
      <c r="S21" s="9">
        <f t="shared" ref="S21:Y23" si="4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7.9509481688510686</v>
      </c>
      <c r="T21" s="9">
        <f t="shared" si="4"/>
        <v>6.1028021017084821</v>
      </c>
      <c r="U21" s="20">
        <f t="shared" si="4"/>
        <v>1.8903573854631484</v>
      </c>
      <c r="V21" s="9">
        <f t="shared" si="4"/>
        <v>2.305971770614712</v>
      </c>
      <c r="W21" s="9">
        <f t="shared" si="4"/>
        <v>2.1869014798723274</v>
      </c>
      <c r="X21" s="9" t="str">
        <f t="shared" si="4"/>
        <v>n.a.</v>
      </c>
      <c r="Y21" s="66" t="str">
        <f t="shared" si="4"/>
        <v>n.a.</v>
      </c>
    </row>
    <row r="22" spans="1:25">
      <c r="A22" s="29" t="s">
        <v>23</v>
      </c>
      <c r="B22" s="19">
        <f t="shared" ref="B22:B23" si="5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7.431879584425527</v>
      </c>
      <c r="C22" s="9">
        <f t="shared" si="3"/>
        <v>4.1443301711837854</v>
      </c>
      <c r="D22" s="9">
        <f t="shared" si="3"/>
        <v>-1.3852532896119318</v>
      </c>
      <c r="E22" s="9">
        <f t="shared" si="3"/>
        <v>10.402212049809778</v>
      </c>
      <c r="F22" s="9">
        <f t="shared" si="3"/>
        <v>4.8250232121723746</v>
      </c>
      <c r="G22" s="9">
        <f t="shared" si="3"/>
        <v>10.557458051572045</v>
      </c>
      <c r="H22" s="9">
        <f t="shared" si="3"/>
        <v>2.8046062217444989</v>
      </c>
      <c r="I22" s="9" t="str">
        <f t="shared" si="3"/>
        <v>n.a.</v>
      </c>
      <c r="J22" s="21" t="str">
        <f t="shared" si="3"/>
        <v>n.a.</v>
      </c>
      <c r="K22" s="9">
        <f t="shared" si="3"/>
        <v>9.7627048453107648</v>
      </c>
      <c r="L22" s="9">
        <f t="shared" si="3"/>
        <v>-3.6781218667075399</v>
      </c>
      <c r="M22" s="9">
        <f t="shared" si="3"/>
        <v>2.2650251404986221</v>
      </c>
      <c r="N22" s="9">
        <f t="shared" si="3"/>
        <v>3.4826711426492851</v>
      </c>
      <c r="O22" s="9">
        <f t="shared" si="3"/>
        <v>8.849716607576962</v>
      </c>
      <c r="P22" s="9">
        <f t="shared" si="3"/>
        <v>17.097261269409714</v>
      </c>
      <c r="Q22" s="9">
        <f t="shared" si="3"/>
        <v>16.367425947777225</v>
      </c>
      <c r="R22" s="9">
        <f t="shared" si="3"/>
        <v>-8.5805561332254356</v>
      </c>
      <c r="S22" s="9">
        <f t="shared" si="4"/>
        <v>13.275301722819188</v>
      </c>
      <c r="T22" s="9">
        <f t="shared" si="4"/>
        <v>6.6721574803309203</v>
      </c>
      <c r="U22" s="21">
        <f t="shared" si="4"/>
        <v>-6.1129823588043202</v>
      </c>
      <c r="V22" s="9">
        <f t="shared" si="4"/>
        <v>7.8579938242413716</v>
      </c>
      <c r="W22" s="9">
        <f t="shared" si="4"/>
        <v>4.8405566509496456</v>
      </c>
      <c r="X22" s="9" t="str">
        <f t="shared" si="4"/>
        <v>n.a.</v>
      </c>
      <c r="Y22" s="66" t="str">
        <f t="shared" si="4"/>
        <v>n.a.</v>
      </c>
    </row>
    <row r="23" spans="1:25">
      <c r="A23" s="29" t="s">
        <v>24</v>
      </c>
      <c r="B23" s="19">
        <f t="shared" si="5"/>
        <v>0.70182840089463294</v>
      </c>
      <c r="C23" s="9">
        <f t="shared" si="3"/>
        <v>1.4099777108758094</v>
      </c>
      <c r="D23" s="9">
        <f t="shared" si="3"/>
        <v>0.82639538082152075</v>
      </c>
      <c r="E23" s="9">
        <f t="shared" si="3"/>
        <v>8.5133582847886746</v>
      </c>
      <c r="F23" s="9">
        <f t="shared" si="3"/>
        <v>8.5018002868459739</v>
      </c>
      <c r="G23" s="9">
        <f t="shared" si="3"/>
        <v>4.2072451283964973</v>
      </c>
      <c r="H23" s="9">
        <f t="shared" si="3"/>
        <v>-4.2753628815774274</v>
      </c>
      <c r="I23" s="9" t="str">
        <f t="shared" si="3"/>
        <v>n.a.</v>
      </c>
      <c r="J23" s="21" t="str">
        <f t="shared" si="3"/>
        <v>n.a.</v>
      </c>
      <c r="K23" s="9">
        <f t="shared" si="3"/>
        <v>0.22529553049412954</v>
      </c>
      <c r="L23" s="9">
        <f t="shared" si="3"/>
        <v>2.9547605982416902</v>
      </c>
      <c r="M23" s="9">
        <f t="shared" si="3"/>
        <v>2.9398897752060726</v>
      </c>
      <c r="N23" s="9">
        <f t="shared" si="3"/>
        <v>2.2964338452487354</v>
      </c>
      <c r="O23" s="9">
        <f t="shared" si="3"/>
        <v>-1.4854345300114979</v>
      </c>
      <c r="P23" s="9">
        <f t="shared" si="3"/>
        <v>-1.5441475690555206</v>
      </c>
      <c r="Q23" s="9">
        <f t="shared" si="3"/>
        <v>-1.210737928778749</v>
      </c>
      <c r="R23" s="9">
        <f t="shared" si="3"/>
        <v>8.5620971764730935</v>
      </c>
      <c r="S23" s="9">
        <f t="shared" si="4"/>
        <v>6.4029898040159461</v>
      </c>
      <c r="T23" s="9">
        <f t="shared" si="4"/>
        <v>5.9325888124428738</v>
      </c>
      <c r="U23" s="21">
        <f t="shared" si="4"/>
        <v>4.4218415683840551</v>
      </c>
      <c r="V23" s="9">
        <f t="shared" si="4"/>
        <v>0.69677901413047749</v>
      </c>
      <c r="W23" s="9">
        <f t="shared" si="4"/>
        <v>1.4039808036269141</v>
      </c>
      <c r="X23" s="9" t="str">
        <f t="shared" si="4"/>
        <v>n.a.</v>
      </c>
      <c r="Y23" s="66" t="str">
        <f t="shared" si="4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6">IF(ISERROR((C5/$B5)*100),"..",(C5/$B5)*100)</f>
        <v>42.764347199631615</v>
      </c>
      <c r="D29" s="24">
        <f t="shared" si="6"/>
        <v>5.0088010516699724</v>
      </c>
      <c r="E29" s="24">
        <f t="shared" si="6"/>
        <v>4.7181063998871089</v>
      </c>
      <c r="F29" s="24">
        <f t="shared" si="6"/>
        <v>4.0928975141670936</v>
      </c>
      <c r="G29" s="24">
        <f t="shared" si="6"/>
        <v>3.734468186240651</v>
      </c>
      <c r="H29" s="24">
        <f t="shared" si="6"/>
        <v>25.21007404766679</v>
      </c>
      <c r="I29" s="24" t="str">
        <f t="shared" si="6"/>
        <v>..</v>
      </c>
      <c r="J29" s="23" t="str">
        <f t="shared" si="6"/>
        <v>..</v>
      </c>
      <c r="K29" s="24">
        <f t="shared" si="6"/>
        <v>57.235801341324823</v>
      </c>
      <c r="L29" s="24">
        <f t="shared" si="6"/>
        <v>4.9241327064904974</v>
      </c>
      <c r="M29" s="24">
        <f t="shared" si="6"/>
        <v>4.3770563638659272</v>
      </c>
      <c r="N29" s="24">
        <f t="shared" si="6"/>
        <v>9.5501437133753715</v>
      </c>
      <c r="O29" s="24">
        <f t="shared" si="6"/>
        <v>9.1397250506896004</v>
      </c>
      <c r="P29" s="24">
        <f t="shared" si="6"/>
        <v>21.863297757774262</v>
      </c>
      <c r="Q29" s="24">
        <f t="shared" si="6"/>
        <v>3.305036281128614</v>
      </c>
      <c r="R29" s="24">
        <f t="shared" si="6"/>
        <v>1.1929324212918608</v>
      </c>
      <c r="S29" s="24">
        <f t="shared" si="6"/>
        <v>0.52672623159020526</v>
      </c>
      <c r="T29" s="24">
        <f t="shared" si="6"/>
        <v>0.76973923635094288</v>
      </c>
      <c r="U29" s="23">
        <f t="shared" si="6"/>
        <v>1.5870115787675558</v>
      </c>
      <c r="V29" s="24">
        <f t="shared" si="6"/>
        <v>94.991198948330023</v>
      </c>
      <c r="W29" s="24">
        <f t="shared" si="6"/>
        <v>37.966028683258692</v>
      </c>
      <c r="X29" s="24" t="str">
        <f t="shared" si="6"/>
        <v>..</v>
      </c>
      <c r="Y29" s="66" t="str">
        <f t="shared" si="6"/>
        <v>..</v>
      </c>
    </row>
    <row r="30" spans="1:25">
      <c r="A30" s="5">
        <v>1998</v>
      </c>
      <c r="B30" s="28">
        <f t="shared" ref="B30:Y40" si="7">IF(ISERROR((B6/$B6)*100),"..",(B6/$B6)*100)</f>
        <v>100</v>
      </c>
      <c r="C30" s="22">
        <f t="shared" si="7"/>
        <v>42.375533504918231</v>
      </c>
      <c r="D30" s="24">
        <f t="shared" si="7"/>
        <v>4.9893164122569891</v>
      </c>
      <c r="E30" s="24">
        <f t="shared" si="7"/>
        <v>4.0277935153859854</v>
      </c>
      <c r="F30" s="24">
        <f t="shared" si="7"/>
        <v>4.606757639035024</v>
      </c>
      <c r="G30" s="24">
        <f t="shared" si="7"/>
        <v>3.6312057885620863</v>
      </c>
      <c r="H30" s="24">
        <f t="shared" si="7"/>
        <v>25.120460149678149</v>
      </c>
      <c r="I30" s="24" t="str">
        <f t="shared" si="7"/>
        <v>..</v>
      </c>
      <c r="J30" s="23" t="str">
        <f t="shared" si="7"/>
        <v>..</v>
      </c>
      <c r="K30" s="24">
        <f t="shared" si="7"/>
        <v>57.624466495081769</v>
      </c>
      <c r="L30" s="24">
        <f t="shared" si="7"/>
        <v>3.8928997307520063</v>
      </c>
      <c r="M30" s="24">
        <f t="shared" si="7"/>
        <v>3.8199221932650231</v>
      </c>
      <c r="N30" s="24">
        <f t="shared" si="7"/>
        <v>9.54373526285403</v>
      </c>
      <c r="O30" s="24">
        <f t="shared" si="7"/>
        <v>9.0374788891227045</v>
      </c>
      <c r="P30" s="24">
        <f t="shared" si="7"/>
        <v>24.023638786819259</v>
      </c>
      <c r="Q30" s="24">
        <f t="shared" si="7"/>
        <v>3.8656511862559424</v>
      </c>
      <c r="R30" s="24">
        <f t="shared" si="7"/>
        <v>0.7841375700773211</v>
      </c>
      <c r="S30" s="24">
        <f t="shared" si="7"/>
        <v>0.52244362788740151</v>
      </c>
      <c r="T30" s="24">
        <f t="shared" si="7"/>
        <v>0.97420291262659797</v>
      </c>
      <c r="U30" s="23">
        <f t="shared" si="7"/>
        <v>1.1603563354214892</v>
      </c>
      <c r="V30" s="24">
        <f t="shared" si="7"/>
        <v>95.010683587743017</v>
      </c>
      <c r="W30" s="24">
        <f t="shared" si="7"/>
        <v>37.677182986116733</v>
      </c>
      <c r="X30" s="24" t="str">
        <f t="shared" si="7"/>
        <v>..</v>
      </c>
      <c r="Y30" s="66" t="str">
        <f t="shared" si="7"/>
        <v>..</v>
      </c>
    </row>
    <row r="31" spans="1:25">
      <c r="A31" s="5">
        <v>1999</v>
      </c>
      <c r="B31" s="28">
        <f t="shared" si="7"/>
        <v>100</v>
      </c>
      <c r="C31" s="22">
        <f t="shared" si="7"/>
        <v>39.87691558676196</v>
      </c>
      <c r="D31" s="24">
        <f t="shared" si="7"/>
        <v>4.0939387139022756</v>
      </c>
      <c r="E31" s="24">
        <f t="shared" si="7"/>
        <v>3.9969469791195178</v>
      </c>
      <c r="F31" s="24">
        <f t="shared" si="7"/>
        <v>4.5649508638603722</v>
      </c>
      <c r="G31" s="24">
        <f t="shared" si="7"/>
        <v>4.0164721126574845</v>
      </c>
      <c r="H31" s="24">
        <f t="shared" si="7"/>
        <v>23.204606917222311</v>
      </c>
      <c r="I31" s="24" t="str">
        <f t="shared" si="7"/>
        <v>..</v>
      </c>
      <c r="J31" s="23" t="str">
        <f t="shared" si="7"/>
        <v>..</v>
      </c>
      <c r="K31" s="24">
        <f t="shared" si="7"/>
        <v>60.123084413238026</v>
      </c>
      <c r="L31" s="24">
        <f t="shared" si="7"/>
        <v>3.8183046859052627</v>
      </c>
      <c r="M31" s="24">
        <f t="shared" si="7"/>
        <v>3.513509744182715</v>
      </c>
      <c r="N31" s="24">
        <f t="shared" si="7"/>
        <v>10.382806725267425</v>
      </c>
      <c r="O31" s="24">
        <f t="shared" si="7"/>
        <v>8.2891799063554306</v>
      </c>
      <c r="P31" s="24">
        <f t="shared" si="7"/>
        <v>27.122312282957221</v>
      </c>
      <c r="Q31" s="24">
        <f t="shared" si="7"/>
        <v>3.711296811190691</v>
      </c>
      <c r="R31" s="24">
        <f t="shared" si="7"/>
        <v>0.69694583804028531</v>
      </c>
      <c r="S31" s="24">
        <f t="shared" si="7"/>
        <v>0.70391910001813052</v>
      </c>
      <c r="T31" s="24">
        <f t="shared" si="7"/>
        <v>0.81156090763977906</v>
      </c>
      <c r="U31" s="23">
        <f t="shared" si="7"/>
        <v>1.0732484116811012</v>
      </c>
      <c r="V31" s="24">
        <f t="shared" si="7"/>
        <v>95.906061286097724</v>
      </c>
      <c r="W31" s="24">
        <f t="shared" si="7"/>
        <v>36.038071474667412</v>
      </c>
      <c r="X31" s="24" t="str">
        <f t="shared" si="7"/>
        <v>..</v>
      </c>
      <c r="Y31" s="66" t="str">
        <f t="shared" si="7"/>
        <v>..</v>
      </c>
    </row>
    <row r="32" spans="1:25">
      <c r="A32" s="5">
        <v>2000</v>
      </c>
      <c r="B32" s="28">
        <f t="shared" si="7"/>
        <v>100</v>
      </c>
      <c r="C32" s="22">
        <f t="shared" si="7"/>
        <v>38.957333026652485</v>
      </c>
      <c r="D32" s="24">
        <f t="shared" si="7"/>
        <v>3.8740020892632954</v>
      </c>
      <c r="E32" s="24">
        <f t="shared" si="7"/>
        <v>5.1203722338824837</v>
      </c>
      <c r="F32" s="24">
        <f t="shared" si="7"/>
        <v>3.8021237648907933</v>
      </c>
      <c r="G32" s="24">
        <f t="shared" si="7"/>
        <v>4.069990320385652</v>
      </c>
      <c r="H32" s="24">
        <f t="shared" si="7"/>
        <v>22.090844618230264</v>
      </c>
      <c r="I32" s="24" t="str">
        <f t="shared" si="7"/>
        <v>..</v>
      </c>
      <c r="J32" s="23" t="str">
        <f t="shared" si="7"/>
        <v>..</v>
      </c>
      <c r="K32" s="24">
        <f t="shared" si="7"/>
        <v>61.042547176140225</v>
      </c>
      <c r="L32" s="24">
        <f t="shared" si="7"/>
        <v>3.5489922658922977</v>
      </c>
      <c r="M32" s="24">
        <f t="shared" si="7"/>
        <v>3.77540898766568</v>
      </c>
      <c r="N32" s="24">
        <f t="shared" si="7"/>
        <v>8.5351916276127771</v>
      </c>
      <c r="O32" s="24">
        <f t="shared" si="7"/>
        <v>9.5063875870925703</v>
      </c>
      <c r="P32" s="24">
        <f t="shared" si="7"/>
        <v>28.311075012219316</v>
      </c>
      <c r="Q32" s="24">
        <f t="shared" si="7"/>
        <v>4.2002098847071681</v>
      </c>
      <c r="R32" s="24">
        <f t="shared" si="7"/>
        <v>0.73507566391612278</v>
      </c>
      <c r="S32" s="24">
        <f t="shared" si="7"/>
        <v>0.6174348063597942</v>
      </c>
      <c r="T32" s="24">
        <f t="shared" si="7"/>
        <v>0.7535244338383984</v>
      </c>
      <c r="U32" s="23">
        <f t="shared" si="7"/>
        <v>1.0592469068361079</v>
      </c>
      <c r="V32" s="24">
        <f t="shared" si="7"/>
        <v>96.1259979107367</v>
      </c>
      <c r="W32" s="24">
        <f t="shared" si="7"/>
        <v>35.284470448424912</v>
      </c>
      <c r="X32" s="24" t="str">
        <f t="shared" si="7"/>
        <v>..</v>
      </c>
      <c r="Y32" s="66" t="str">
        <f t="shared" si="7"/>
        <v>..</v>
      </c>
    </row>
    <row r="33" spans="1:25">
      <c r="A33" s="5">
        <v>2001</v>
      </c>
      <c r="B33" s="28">
        <f t="shared" si="7"/>
        <v>100</v>
      </c>
      <c r="C33" s="22">
        <f t="shared" si="7"/>
        <v>37.171247460779753</v>
      </c>
      <c r="D33" s="24">
        <f t="shared" si="7"/>
        <v>3.6038571673315549</v>
      </c>
      <c r="E33" s="24">
        <f t="shared" si="7"/>
        <v>6.6265694216696449</v>
      </c>
      <c r="F33" s="24">
        <f t="shared" si="7"/>
        <v>4.1244279106194472</v>
      </c>
      <c r="G33" s="24">
        <f t="shared" si="7"/>
        <v>4.178271617024401</v>
      </c>
      <c r="H33" s="24">
        <f t="shared" si="7"/>
        <v>18.63812134413471</v>
      </c>
      <c r="I33" s="24" t="str">
        <f t="shared" si="7"/>
        <v>..</v>
      </c>
      <c r="J33" s="23" t="str">
        <f t="shared" si="7"/>
        <v>..</v>
      </c>
      <c r="K33" s="24">
        <f t="shared" si="7"/>
        <v>62.828874911280252</v>
      </c>
      <c r="L33" s="24">
        <f t="shared" si="7"/>
        <v>3.8618174698352874</v>
      </c>
      <c r="M33" s="24">
        <f t="shared" si="7"/>
        <v>3.9900633887270858</v>
      </c>
      <c r="N33" s="24">
        <f t="shared" si="7"/>
        <v>10.402971193617073</v>
      </c>
      <c r="O33" s="24">
        <f t="shared" si="7"/>
        <v>11.113096257862404</v>
      </c>
      <c r="P33" s="24">
        <f t="shared" si="7"/>
        <v>26.561712229863677</v>
      </c>
      <c r="Q33" s="24">
        <f t="shared" si="7"/>
        <v>3.5970043319709246</v>
      </c>
      <c r="R33" s="24">
        <f t="shared" si="7"/>
        <v>0.62103820455713554</v>
      </c>
      <c r="S33" s="24">
        <f t="shared" si="7"/>
        <v>0.66264470496096328</v>
      </c>
      <c r="T33" s="24">
        <f t="shared" si="7"/>
        <v>0.73068357032722286</v>
      </c>
      <c r="U33" s="23">
        <f t="shared" si="7"/>
        <v>1.2878435595584816</v>
      </c>
      <c r="V33" s="24">
        <f t="shared" si="7"/>
        <v>96.396142832668446</v>
      </c>
      <c r="W33" s="24">
        <f t="shared" si="7"/>
        <v>33.704936488900856</v>
      </c>
      <c r="X33" s="24" t="str">
        <f t="shared" si="7"/>
        <v>..</v>
      </c>
      <c r="Y33" s="66" t="str">
        <f t="shared" si="7"/>
        <v>..</v>
      </c>
    </row>
    <row r="34" spans="1:25">
      <c r="A34" s="5">
        <v>2002</v>
      </c>
      <c r="B34" s="28">
        <f t="shared" si="7"/>
        <v>100</v>
      </c>
      <c r="C34" s="22">
        <f t="shared" si="7"/>
        <v>37.938385017510022</v>
      </c>
      <c r="D34" s="24">
        <f t="shared" si="7"/>
        <v>4.2157749903134718</v>
      </c>
      <c r="E34" s="24">
        <f t="shared" si="7"/>
        <v>7.7429090283391275</v>
      </c>
      <c r="F34" s="24">
        <f t="shared" si="7"/>
        <v>3.9773564258507124</v>
      </c>
      <c r="G34" s="24">
        <f t="shared" si="7"/>
        <v>3.8346271398561318</v>
      </c>
      <c r="H34" s="24">
        <f t="shared" si="7"/>
        <v>18.167717433150578</v>
      </c>
      <c r="I34" s="24" t="str">
        <f t="shared" si="7"/>
        <v>..</v>
      </c>
      <c r="J34" s="23" t="str">
        <f t="shared" si="7"/>
        <v>..</v>
      </c>
      <c r="K34" s="24">
        <f t="shared" si="7"/>
        <v>62.061614982489964</v>
      </c>
      <c r="L34" s="24">
        <f t="shared" si="7"/>
        <v>3.7537926006068161</v>
      </c>
      <c r="M34" s="24">
        <f t="shared" si="7"/>
        <v>4.0579433861130472</v>
      </c>
      <c r="N34" s="24">
        <f t="shared" si="7"/>
        <v>10.797414780217943</v>
      </c>
      <c r="O34" s="24">
        <f t="shared" si="7"/>
        <v>10.510594523800387</v>
      </c>
      <c r="P34" s="24">
        <f t="shared" si="7"/>
        <v>24.91746335521519</v>
      </c>
      <c r="Q34" s="24">
        <f t="shared" si="7"/>
        <v>3.9249934701042184</v>
      </c>
      <c r="R34" s="24">
        <f t="shared" si="7"/>
        <v>0.85897529533078398</v>
      </c>
      <c r="S34" s="24">
        <f t="shared" si="7"/>
        <v>1.0343850076068644</v>
      </c>
      <c r="T34" s="24">
        <f t="shared" si="7"/>
        <v>0.98647847362602936</v>
      </c>
      <c r="U34" s="23">
        <f t="shared" si="7"/>
        <v>1.2195740898686964</v>
      </c>
      <c r="V34" s="24">
        <f t="shared" si="7"/>
        <v>95.784225009686523</v>
      </c>
      <c r="W34" s="24">
        <f t="shared" si="7"/>
        <v>33.925996165001493</v>
      </c>
      <c r="X34" s="24" t="str">
        <f t="shared" si="7"/>
        <v>..</v>
      </c>
      <c r="Y34" s="66" t="str">
        <f t="shared" si="7"/>
        <v>..</v>
      </c>
    </row>
    <row r="35" spans="1:25">
      <c r="A35" s="5">
        <v>2003</v>
      </c>
      <c r="B35" s="28">
        <f t="shared" si="7"/>
        <v>100</v>
      </c>
      <c r="C35" s="22">
        <f t="shared" si="7"/>
        <v>40.364668847601997</v>
      </c>
      <c r="D35" s="24">
        <f t="shared" si="7"/>
        <v>4.0192580704894763</v>
      </c>
      <c r="E35" s="24">
        <f t="shared" si="7"/>
        <v>7.1205481143139311</v>
      </c>
      <c r="F35" s="24">
        <f t="shared" si="7"/>
        <v>4.6815628664897231</v>
      </c>
      <c r="G35" s="24">
        <f t="shared" si="7"/>
        <v>4.068884636750818</v>
      </c>
      <c r="H35" s="24">
        <f t="shared" si="7"/>
        <v>20.474415159558053</v>
      </c>
      <c r="I35" s="24" t="str">
        <f t="shared" si="7"/>
        <v>..</v>
      </c>
      <c r="J35" s="23" t="str">
        <f t="shared" si="7"/>
        <v>..</v>
      </c>
      <c r="K35" s="24">
        <f t="shared" si="7"/>
        <v>59.635331152397988</v>
      </c>
      <c r="L35" s="24">
        <f t="shared" si="7"/>
        <v>3.8511203012159738</v>
      </c>
      <c r="M35" s="24">
        <f t="shared" si="7"/>
        <v>4.6939077834701557</v>
      </c>
      <c r="N35" s="24">
        <f t="shared" si="7"/>
        <v>8.2640577742114676</v>
      </c>
      <c r="O35" s="24">
        <f t="shared" si="7"/>
        <v>8.0895006481081424</v>
      </c>
      <c r="P35" s="24">
        <f t="shared" si="7"/>
        <v>26.145423122029506</v>
      </c>
      <c r="Q35" s="24">
        <f t="shared" si="7"/>
        <v>3.6964384914511457</v>
      </c>
      <c r="R35" s="24">
        <f t="shared" si="7"/>
        <v>1.1395592864637987</v>
      </c>
      <c r="S35" s="24">
        <f t="shared" si="7"/>
        <v>1.1686932905376213</v>
      </c>
      <c r="T35" s="24">
        <f t="shared" si="7"/>
        <v>1.2796740941917164</v>
      </c>
      <c r="U35" s="23">
        <f t="shared" si="7"/>
        <v>1.3069563607184742</v>
      </c>
      <c r="V35" s="24">
        <f t="shared" si="7"/>
        <v>95.980741929510515</v>
      </c>
      <c r="W35" s="24">
        <f t="shared" si="7"/>
        <v>36.326399604962653</v>
      </c>
      <c r="X35" s="24" t="str">
        <f t="shared" si="7"/>
        <v>..</v>
      </c>
      <c r="Y35" s="66" t="str">
        <f t="shared" si="7"/>
        <v>..</v>
      </c>
    </row>
    <row r="36" spans="1:25">
      <c r="A36" s="5">
        <v>2004</v>
      </c>
      <c r="B36" s="28">
        <f t="shared" si="7"/>
        <v>100</v>
      </c>
      <c r="C36" s="22">
        <f t="shared" si="7"/>
        <v>39.515131670384712</v>
      </c>
      <c r="D36" s="24">
        <f t="shared" si="7"/>
        <v>3.7172531901711872</v>
      </c>
      <c r="E36" s="24">
        <f t="shared" si="7"/>
        <v>8.190206521918368</v>
      </c>
      <c r="F36" s="24">
        <f t="shared" si="7"/>
        <v>4.7138209735057375</v>
      </c>
      <c r="G36" s="24">
        <f t="shared" si="7"/>
        <v>4.1746072502926932</v>
      </c>
      <c r="H36" s="24">
        <f t="shared" si="7"/>
        <v>18.719243734496725</v>
      </c>
      <c r="I36" s="24" t="str">
        <f t="shared" si="7"/>
        <v>..</v>
      </c>
      <c r="J36" s="23" t="str">
        <f t="shared" si="7"/>
        <v>..</v>
      </c>
      <c r="K36" s="24">
        <f t="shared" si="7"/>
        <v>60.484868329615303</v>
      </c>
      <c r="L36" s="24">
        <f t="shared" si="7"/>
        <v>3.8776745730930235</v>
      </c>
      <c r="M36" s="24">
        <f t="shared" si="7"/>
        <v>4.773655086959697</v>
      </c>
      <c r="N36" s="24">
        <f t="shared" si="7"/>
        <v>7.5916298200029679</v>
      </c>
      <c r="O36" s="24">
        <f t="shared" si="7"/>
        <v>9.306089181097132</v>
      </c>
      <c r="P36" s="24">
        <f t="shared" si="7"/>
        <v>26.975644689015727</v>
      </c>
      <c r="Q36" s="24">
        <f t="shared" si="7"/>
        <v>3.4643716122466772</v>
      </c>
      <c r="R36" s="24">
        <f t="shared" si="7"/>
        <v>1.0389699109790886</v>
      </c>
      <c r="S36" s="24">
        <f t="shared" si="7"/>
        <v>0.86358999969376249</v>
      </c>
      <c r="T36" s="24">
        <f t="shared" si="7"/>
        <v>1.3102257442162322</v>
      </c>
      <c r="U36" s="23">
        <f t="shared" si="7"/>
        <v>1.2830177123109865</v>
      </c>
      <c r="V36" s="24">
        <f t="shared" si="7"/>
        <v>96.282746809828808</v>
      </c>
      <c r="W36" s="24">
        <f t="shared" si="7"/>
        <v>35.921198001446385</v>
      </c>
      <c r="X36" s="24" t="str">
        <f t="shared" si="7"/>
        <v>..</v>
      </c>
      <c r="Y36" s="66" t="str">
        <f t="shared" si="7"/>
        <v>..</v>
      </c>
    </row>
    <row r="37" spans="1:25">
      <c r="A37" s="5">
        <v>2005</v>
      </c>
      <c r="B37" s="28">
        <f t="shared" si="7"/>
        <v>100</v>
      </c>
      <c r="C37" s="22">
        <f t="shared" si="7"/>
        <v>39.881219941575488</v>
      </c>
      <c r="D37" s="24">
        <f t="shared" si="7"/>
        <v>3.3361833967535026</v>
      </c>
      <c r="E37" s="24">
        <f t="shared" si="7"/>
        <v>10.037730262416817</v>
      </c>
      <c r="F37" s="24">
        <f t="shared" si="7"/>
        <v>4.0026047505586586</v>
      </c>
      <c r="G37" s="24">
        <f t="shared" si="7"/>
        <v>4.0265281185397512</v>
      </c>
      <c r="H37" s="24">
        <f t="shared" si="7"/>
        <v>18.478173413306756</v>
      </c>
      <c r="I37" s="24" t="str">
        <f t="shared" si="7"/>
        <v>..</v>
      </c>
      <c r="J37" s="23" t="str">
        <f t="shared" si="7"/>
        <v>..</v>
      </c>
      <c r="K37" s="24">
        <f t="shared" si="7"/>
        <v>60.118780058424512</v>
      </c>
      <c r="L37" s="24">
        <f t="shared" si="7"/>
        <v>3.8837388683925105</v>
      </c>
      <c r="M37" s="24">
        <f t="shared" si="7"/>
        <v>4.1698537670722198</v>
      </c>
      <c r="N37" s="24">
        <f t="shared" si="7"/>
        <v>9.3853625463045898</v>
      </c>
      <c r="O37" s="24">
        <f t="shared" si="7"/>
        <v>8.1035849649678209</v>
      </c>
      <c r="P37" s="24">
        <f t="shared" si="7"/>
        <v>27.679014915093497</v>
      </c>
      <c r="Q37" s="24">
        <f t="shared" si="7"/>
        <v>2.7967811805699339</v>
      </c>
      <c r="R37" s="24">
        <f t="shared" si="7"/>
        <v>0.9545745663487254</v>
      </c>
      <c r="S37" s="24">
        <f t="shared" si="7"/>
        <v>0.75524892639863195</v>
      </c>
      <c r="T37" s="24">
        <f t="shared" si="7"/>
        <v>1.2136549864130288</v>
      </c>
      <c r="U37" s="23">
        <f t="shared" si="7"/>
        <v>1.1769653368635498</v>
      </c>
      <c r="V37" s="24">
        <f t="shared" si="7"/>
        <v>96.663816603246502</v>
      </c>
      <c r="W37" s="24">
        <f t="shared" si="7"/>
        <v>36.645772161567479</v>
      </c>
      <c r="X37" s="24" t="str">
        <f t="shared" si="7"/>
        <v>..</v>
      </c>
      <c r="Y37" s="66" t="str">
        <f t="shared" si="7"/>
        <v>..</v>
      </c>
    </row>
    <row r="38" spans="1:25">
      <c r="A38" s="5">
        <v>2006</v>
      </c>
      <c r="B38" s="28">
        <f t="shared" si="7"/>
        <v>100</v>
      </c>
      <c r="C38" s="22">
        <f t="shared" si="7"/>
        <v>38.955039202507848</v>
      </c>
      <c r="D38" s="24">
        <f t="shared" si="7"/>
        <v>2.8128336157884593</v>
      </c>
      <c r="E38" s="24">
        <f t="shared" si="7"/>
        <v>11.234656794552096</v>
      </c>
      <c r="F38" s="24">
        <f t="shared" si="7"/>
        <v>4.2408215399579969</v>
      </c>
      <c r="G38" s="24">
        <f t="shared" si="7"/>
        <v>4.1336650225348253</v>
      </c>
      <c r="H38" s="24">
        <f t="shared" si="7"/>
        <v>16.533062229674467</v>
      </c>
      <c r="I38" s="24" t="str">
        <f t="shared" si="7"/>
        <v>..</v>
      </c>
      <c r="J38" s="23" t="str">
        <f t="shared" si="7"/>
        <v>..</v>
      </c>
      <c r="K38" s="24">
        <f t="shared" si="7"/>
        <v>61.044860931213108</v>
      </c>
      <c r="L38" s="24">
        <f t="shared" si="7"/>
        <v>3.4266117668441956</v>
      </c>
      <c r="M38" s="24">
        <f t="shared" si="7"/>
        <v>3.8732137667663</v>
      </c>
      <c r="N38" s="24">
        <f t="shared" si="7"/>
        <v>8.7677599694009718</v>
      </c>
      <c r="O38" s="24">
        <f t="shared" si="7"/>
        <v>7.7861743125954357</v>
      </c>
      <c r="P38" s="24">
        <f t="shared" si="7"/>
        <v>30.471498663289854</v>
      </c>
      <c r="Q38" s="24">
        <f t="shared" si="7"/>
        <v>2.8117350867188837</v>
      </c>
      <c r="R38" s="24">
        <f t="shared" si="7"/>
        <v>1.409312929986748</v>
      </c>
      <c r="S38" s="24">
        <f t="shared" si="7"/>
        <v>0.65112813942131487</v>
      </c>
      <c r="T38" s="24">
        <f t="shared" si="7"/>
        <v>0.81430963939285295</v>
      </c>
      <c r="U38" s="23">
        <f t="shared" si="7"/>
        <v>1.0331166567965495</v>
      </c>
      <c r="V38" s="24">
        <f t="shared" si="7"/>
        <v>97.187166384211537</v>
      </c>
      <c r="W38" s="24">
        <f t="shared" si="7"/>
        <v>36.171666139039829</v>
      </c>
      <c r="X38" s="24" t="str">
        <f t="shared" si="7"/>
        <v>..</v>
      </c>
      <c r="Y38" s="66" t="str">
        <f t="shared" si="7"/>
        <v>..</v>
      </c>
    </row>
    <row r="39" spans="1:25">
      <c r="A39" s="5">
        <v>2007</v>
      </c>
      <c r="B39" s="28">
        <f t="shared" si="7"/>
        <v>100</v>
      </c>
      <c r="C39" s="22">
        <f t="shared" si="7"/>
        <v>39.502652598597152</v>
      </c>
      <c r="D39" s="24">
        <f t="shared" si="7"/>
        <v>3.2461200058551021</v>
      </c>
      <c r="E39" s="24">
        <f t="shared" si="7"/>
        <v>10.406652661895551</v>
      </c>
      <c r="F39" s="24">
        <f t="shared" si="7"/>
        <v>4.1808593549101758</v>
      </c>
      <c r="G39" s="24">
        <f t="shared" si="7"/>
        <v>4.6838838316104301</v>
      </c>
      <c r="H39" s="24">
        <f t="shared" si="7"/>
        <v>16.985136744325892</v>
      </c>
      <c r="I39" s="24" t="str">
        <f t="shared" si="7"/>
        <v>..</v>
      </c>
      <c r="J39" s="23" t="str">
        <f t="shared" si="7"/>
        <v>..</v>
      </c>
      <c r="K39" s="24">
        <f t="shared" si="7"/>
        <v>60.497347401402848</v>
      </c>
      <c r="L39" s="24">
        <f t="shared" si="7"/>
        <v>3.6872307345383772</v>
      </c>
      <c r="M39" s="24">
        <f t="shared" si="7"/>
        <v>4.7643914847826689</v>
      </c>
      <c r="N39" s="24">
        <f t="shared" si="7"/>
        <v>10.755090576055006</v>
      </c>
      <c r="O39" s="24">
        <f t="shared" si="7"/>
        <v>6.5663189210787634</v>
      </c>
      <c r="P39" s="24">
        <f t="shared" si="7"/>
        <v>27.661005415969399</v>
      </c>
      <c r="Q39" s="24">
        <f t="shared" si="7"/>
        <v>3.0365429578551337</v>
      </c>
      <c r="R39" s="24">
        <f t="shared" si="7"/>
        <v>1.1608333234429584</v>
      </c>
      <c r="S39" s="24">
        <f t="shared" si="7"/>
        <v>0.76244901511644925</v>
      </c>
      <c r="T39" s="24">
        <f t="shared" si="7"/>
        <v>1.0380937686680829</v>
      </c>
      <c r="U39" s="23">
        <f t="shared" si="7"/>
        <v>1.0653912038960167</v>
      </c>
      <c r="V39" s="24">
        <f t="shared" si="7"/>
        <v>96.753879994144881</v>
      </c>
      <c r="W39" s="24">
        <f t="shared" si="7"/>
        <v>36.21825684117244</v>
      </c>
      <c r="X39" s="24" t="str">
        <f t="shared" si="7"/>
        <v>..</v>
      </c>
      <c r="Y39" s="66" t="str">
        <f t="shared" si="7"/>
        <v>..</v>
      </c>
    </row>
    <row r="40" spans="1:25">
      <c r="A40" s="5">
        <v>2008</v>
      </c>
      <c r="B40" s="28">
        <f t="shared" si="7"/>
        <v>100</v>
      </c>
      <c r="C40" s="22">
        <f t="shared" si="7"/>
        <v>40.816085354720592</v>
      </c>
      <c r="D40" s="24">
        <f t="shared" si="7"/>
        <v>3.3325684707902932</v>
      </c>
      <c r="E40" s="24">
        <f t="shared" si="7"/>
        <v>11.580084555061731</v>
      </c>
      <c r="F40" s="24">
        <f t="shared" si="7"/>
        <v>4.2100266585781627</v>
      </c>
      <c r="G40" s="24">
        <f t="shared" si="7"/>
        <v>5.0337146813231399</v>
      </c>
      <c r="H40" s="24">
        <f t="shared" si="7"/>
        <v>16.659690988967267</v>
      </c>
      <c r="I40" s="24" t="str">
        <f t="shared" si="7"/>
        <v>..</v>
      </c>
      <c r="J40" s="23" t="str">
        <f t="shared" si="7"/>
        <v>..</v>
      </c>
      <c r="K40" s="24">
        <f t="shared" si="7"/>
        <v>59.184013125435165</v>
      </c>
      <c r="L40" s="24">
        <f t="shared" si="7"/>
        <v>4.1870807822869649</v>
      </c>
      <c r="M40" s="24">
        <f t="shared" si="7"/>
        <v>4.887176209557893</v>
      </c>
      <c r="N40" s="24">
        <f t="shared" si="7"/>
        <v>10.68105921316325</v>
      </c>
      <c r="O40" s="24">
        <f t="shared" si="7"/>
        <v>7.3656262894745392</v>
      </c>
      <c r="P40" s="24">
        <f t="shared" si="7"/>
        <v>24.679914873753368</v>
      </c>
      <c r="Q40" s="24">
        <f t="shared" ref="Q40:Y40" si="8">IF(ISERROR((Q16/$B16)*100),"..",(Q16/$B16)*100)</f>
        <v>3.0149699684765019</v>
      </c>
      <c r="R40" s="24">
        <f t="shared" si="8"/>
        <v>1.4332801868759437</v>
      </c>
      <c r="S40" s="24">
        <f t="shared" si="8"/>
        <v>0.81127952311969376</v>
      </c>
      <c r="T40" s="24">
        <f t="shared" si="8"/>
        <v>0.97318089918291018</v>
      </c>
      <c r="U40" s="23">
        <f t="shared" si="8"/>
        <v>1.150445179544096</v>
      </c>
      <c r="V40" s="24">
        <f t="shared" si="8"/>
        <v>96.667431529209708</v>
      </c>
      <c r="W40" s="24">
        <f t="shared" si="8"/>
        <v>37.449541230194413</v>
      </c>
      <c r="X40" s="24" t="str">
        <f t="shared" si="8"/>
        <v>..</v>
      </c>
      <c r="Y40" s="66" t="str">
        <f t="shared" si="8"/>
        <v>..</v>
      </c>
    </row>
    <row r="41" spans="1:25">
      <c r="A41" s="5">
        <v>2009</v>
      </c>
      <c r="B41" s="28">
        <f t="shared" ref="B41:Y42" si="9">IF(ISERROR((B17/$B17)*100),"..",(B17/$B17)*100)</f>
        <v>100</v>
      </c>
      <c r="C41" s="22">
        <f t="shared" si="9"/>
        <v>40.816569317185142</v>
      </c>
      <c r="D41" s="24">
        <f t="shared" si="9"/>
        <v>4.2051943568402788</v>
      </c>
      <c r="E41" s="24">
        <f t="shared" si="9"/>
        <v>10.534504637318754</v>
      </c>
      <c r="F41" s="24">
        <f t="shared" si="9"/>
        <v>6.7007856383077993</v>
      </c>
      <c r="G41" s="24">
        <f t="shared" si="9"/>
        <v>5.6138848974564732</v>
      </c>
      <c r="H41" s="24">
        <f t="shared" si="9"/>
        <v>13.762199787261837</v>
      </c>
      <c r="I41" s="24" t="str">
        <f t="shared" si="9"/>
        <v>..</v>
      </c>
      <c r="J41" s="23" t="str">
        <f t="shared" si="9"/>
        <v>..</v>
      </c>
      <c r="K41" s="24">
        <f t="shared" si="9"/>
        <v>59.183547315580284</v>
      </c>
      <c r="L41" s="24">
        <f t="shared" si="9"/>
        <v>4.6288045608076578</v>
      </c>
      <c r="M41" s="24">
        <f t="shared" si="9"/>
        <v>4.7105641293597333</v>
      </c>
      <c r="N41" s="24">
        <f t="shared" si="9"/>
        <v>9.3800735252953142</v>
      </c>
      <c r="O41" s="24">
        <f t="shared" si="9"/>
        <v>8.8217524772799365</v>
      </c>
      <c r="P41" s="24">
        <f t="shared" si="9"/>
        <v>22.566923880791983</v>
      </c>
      <c r="Q41" s="24">
        <f t="shared" si="9"/>
        <v>3.43308544982925</v>
      </c>
      <c r="R41" s="24">
        <f t="shared" si="9"/>
        <v>1.5556478250321906</v>
      </c>
      <c r="S41" s="24">
        <f t="shared" si="9"/>
        <v>0.93119599902961536</v>
      </c>
      <c r="T41" s="24">
        <f t="shared" si="9"/>
        <v>1.4869511262059829</v>
      </c>
      <c r="U41" s="23">
        <f t="shared" si="9"/>
        <v>1.6685483419486069</v>
      </c>
      <c r="V41" s="24">
        <f t="shared" si="9"/>
        <v>95.794805643159719</v>
      </c>
      <c r="W41" s="24">
        <f t="shared" si="9"/>
        <v>36.575801966894957</v>
      </c>
      <c r="X41" s="24" t="str">
        <f t="shared" si="9"/>
        <v>..</v>
      </c>
      <c r="Y41" s="66" t="str">
        <f t="shared" si="9"/>
        <v>..</v>
      </c>
    </row>
    <row r="42" spans="1:25">
      <c r="A42" s="5">
        <v>2010</v>
      </c>
      <c r="B42" s="28">
        <f t="shared" si="9"/>
        <v>100</v>
      </c>
      <c r="C42" s="22">
        <f t="shared" si="9"/>
        <v>41.785204431566079</v>
      </c>
      <c r="D42" s="24">
        <f t="shared" si="9"/>
        <v>3.9221906717276536</v>
      </c>
      <c r="E42" s="24">
        <f t="shared" si="9"/>
        <v>10.808365374089323</v>
      </c>
      <c r="F42" s="24">
        <f t="shared" si="9"/>
        <v>8.0171891860493698</v>
      </c>
      <c r="G42" s="24">
        <f t="shared" si="9"/>
        <v>5.7305850891518686</v>
      </c>
      <c r="H42" s="24">
        <f t="shared" si="9"/>
        <v>13.30687411054787</v>
      </c>
      <c r="I42" s="24" t="str">
        <f t="shared" si="9"/>
        <v>..</v>
      </c>
      <c r="J42" s="23" t="str">
        <f t="shared" si="9"/>
        <v>..</v>
      </c>
      <c r="K42" s="24">
        <f t="shared" si="9"/>
        <v>58.21468386329974</v>
      </c>
      <c r="L42" s="24">
        <f t="shared" si="9"/>
        <v>4.4278798142120213</v>
      </c>
      <c r="M42" s="24">
        <f t="shared" si="9"/>
        <v>4.7035680853963413</v>
      </c>
      <c r="N42" s="24">
        <f t="shared" si="9"/>
        <v>9.9872209326485084</v>
      </c>
      <c r="O42" s="24">
        <f t="shared" si="9"/>
        <v>7.6321415884916908</v>
      </c>
      <c r="P42" s="24">
        <f t="shared" si="9"/>
        <v>22.594262377487397</v>
      </c>
      <c r="Q42" s="24">
        <f t="shared" si="9"/>
        <v>3.4673273653003642</v>
      </c>
      <c r="R42" s="24">
        <f t="shared" si="9"/>
        <v>1.5586217373722933</v>
      </c>
      <c r="S42" s="24">
        <f t="shared" si="9"/>
        <v>1.0709171214927382</v>
      </c>
      <c r="T42" s="24">
        <f t="shared" si="9"/>
        <v>1.2503155670040906</v>
      </c>
      <c r="U42" s="23">
        <f t="shared" si="9"/>
        <v>1.5224292738942868</v>
      </c>
      <c r="V42" s="24">
        <f t="shared" si="9"/>
        <v>96.077809328272352</v>
      </c>
      <c r="W42" s="24">
        <f t="shared" si="9"/>
        <v>37.823358437200497</v>
      </c>
      <c r="X42" s="24" t="str">
        <f t="shared" si="9"/>
        <v>..</v>
      </c>
      <c r="Y42" s="66" t="str">
        <f t="shared" si="9"/>
        <v>..</v>
      </c>
    </row>
    <row r="44" spans="1:25">
      <c r="B44" s="1" t="s">
        <v>20</v>
      </c>
      <c r="C44" s="1" t="s">
        <v>59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59</v>
      </c>
      <c r="V45" s="1" t="s">
        <v>20</v>
      </c>
      <c r="W45" s="1" t="s">
        <v>59</v>
      </c>
    </row>
    <row r="48" spans="1:25" ht="12.75">
      <c r="B48" s="7" t="str">
        <f>'Table of Contents'!B27</f>
        <v>Table 18: Real Gross M&amp;E Investment, Canada, Business Sector Industries, 1997-2010</v>
      </c>
      <c r="K48" s="7" t="str">
        <f>B48 &amp; " (continued)"</f>
        <v>Table 18: Real Gross M&amp;E Investment, Canada, Business Sector Industries, 1997-2010 (continued)</v>
      </c>
      <c r="V48" s="7" t="str">
        <f>K48</f>
        <v>Table 18: Real Gross M&amp;E Investment, Canada, Business Sector Industries, 1997-2010 (continued)</v>
      </c>
    </row>
    <row r="50" spans="1:25" ht="33.75">
      <c r="A50" s="4"/>
      <c r="B50" s="26" t="s">
        <v>4</v>
      </c>
      <c r="C50" s="14" t="s">
        <v>3</v>
      </c>
      <c r="D50" s="3" t="s">
        <v>2</v>
      </c>
      <c r="E50" s="3" t="s">
        <v>1</v>
      </c>
      <c r="F50" s="3" t="s">
        <v>0</v>
      </c>
      <c r="G50" s="3" t="s">
        <v>5</v>
      </c>
      <c r="H50" s="3" t="s">
        <v>6</v>
      </c>
      <c r="I50" s="3" t="s">
        <v>7</v>
      </c>
      <c r="J50" s="16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18</v>
      </c>
      <c r="Q50" s="3" t="s">
        <v>14</v>
      </c>
      <c r="R50" s="3" t="s">
        <v>19</v>
      </c>
      <c r="S50" s="3" t="s">
        <v>15</v>
      </c>
      <c r="T50" s="3" t="s">
        <v>16</v>
      </c>
      <c r="U50" s="16" t="s">
        <v>17</v>
      </c>
      <c r="V50" s="3" t="s">
        <v>29</v>
      </c>
      <c r="W50" s="3" t="s">
        <v>27</v>
      </c>
      <c r="X50" s="3" t="s">
        <v>28</v>
      </c>
      <c r="Y50" s="30" t="s">
        <v>34</v>
      </c>
    </row>
    <row r="51" spans="1:25">
      <c r="A51" s="5"/>
      <c r="B51" s="77" t="s">
        <v>60</v>
      </c>
      <c r="C51" s="78"/>
      <c r="D51" s="78"/>
      <c r="E51" s="78"/>
      <c r="F51" s="78"/>
      <c r="G51" s="78"/>
      <c r="H51" s="78"/>
      <c r="I51" s="78"/>
      <c r="J51" s="78"/>
      <c r="K51" s="78" t="s">
        <v>60</v>
      </c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75" t="s">
        <v>60</v>
      </c>
      <c r="W51" s="76"/>
      <c r="X51" s="76"/>
      <c r="Y51" s="76"/>
    </row>
    <row r="52" spans="1:25">
      <c r="A52" s="5">
        <v>1997</v>
      </c>
      <c r="B52" s="27">
        <v>67843.100000000006</v>
      </c>
      <c r="C52" s="15">
        <f>SUM(D52:H52)</f>
        <v>31652.699999999997</v>
      </c>
      <c r="D52" s="25">
        <v>3869.2</v>
      </c>
      <c r="E52" s="25">
        <v>3638.8</v>
      </c>
      <c r="F52" s="25">
        <v>2794.9</v>
      </c>
      <c r="G52" s="25">
        <v>2714.5</v>
      </c>
      <c r="H52" s="25">
        <v>18635.3</v>
      </c>
      <c r="I52" s="25" t="s">
        <v>33</v>
      </c>
      <c r="J52" s="17" t="s">
        <v>33</v>
      </c>
      <c r="K52" s="25">
        <f>SUM(L52:U52)</f>
        <v>36449.4</v>
      </c>
      <c r="L52" s="25">
        <v>3000.7</v>
      </c>
      <c r="M52" s="25">
        <v>2777</v>
      </c>
      <c r="N52" s="25">
        <v>6827.4</v>
      </c>
      <c r="O52" s="25">
        <v>6044.9</v>
      </c>
      <c r="P52" s="25">
        <v>13921.400000000001</v>
      </c>
      <c r="Q52" s="25">
        <v>1564.2</v>
      </c>
      <c r="R52" s="25">
        <v>589.4</v>
      </c>
      <c r="S52" s="25">
        <v>275.60000000000002</v>
      </c>
      <c r="T52" s="25">
        <v>523.9</v>
      </c>
      <c r="U52" s="17">
        <v>924.9</v>
      </c>
      <c r="V52" s="25">
        <f>B52-D52</f>
        <v>63973.900000000009</v>
      </c>
      <c r="W52" s="25">
        <v>28015.8</v>
      </c>
      <c r="X52" s="25" t="s">
        <v>33</v>
      </c>
      <c r="Y52" s="66" t="s">
        <v>33</v>
      </c>
    </row>
    <row r="53" spans="1:25">
      <c r="A53" s="5">
        <v>1998</v>
      </c>
      <c r="B53" s="27">
        <v>73638.600000000006</v>
      </c>
      <c r="C53" s="15">
        <f t="shared" ref="C53:C65" si="10">SUM(D53:H53)</f>
        <v>32969.199999999997</v>
      </c>
      <c r="D53" s="25">
        <v>4029</v>
      </c>
      <c r="E53" s="25">
        <v>3346.3</v>
      </c>
      <c r="F53" s="25">
        <v>3393.5</v>
      </c>
      <c r="G53" s="25">
        <v>2784.5</v>
      </c>
      <c r="H53" s="25">
        <v>19415.900000000001</v>
      </c>
      <c r="I53" s="25" t="s">
        <v>33</v>
      </c>
      <c r="J53" s="17" t="s">
        <v>33</v>
      </c>
      <c r="K53" s="25">
        <f t="shared" ref="K53:K65" si="11">SUM(L53:U53)</f>
        <v>40790.300000000003</v>
      </c>
      <c r="L53" s="25">
        <v>2649.7</v>
      </c>
      <c r="M53" s="25">
        <v>2700</v>
      </c>
      <c r="N53" s="25">
        <v>7396.2</v>
      </c>
      <c r="O53" s="25">
        <v>6569.1</v>
      </c>
      <c r="P53" s="25">
        <v>17074.7</v>
      </c>
      <c r="Q53" s="25">
        <v>2148.9</v>
      </c>
      <c r="R53" s="25">
        <v>447.9</v>
      </c>
      <c r="S53" s="25">
        <v>310.8</v>
      </c>
      <c r="T53" s="25">
        <v>726</v>
      </c>
      <c r="U53" s="17">
        <v>767</v>
      </c>
      <c r="V53" s="25">
        <f t="shared" ref="V53:V65" si="12">B53-D53</f>
        <v>69609.600000000006</v>
      </c>
      <c r="W53" s="25">
        <v>29299.8</v>
      </c>
      <c r="X53" s="25" t="s">
        <v>33</v>
      </c>
      <c r="Y53" s="66" t="s">
        <v>33</v>
      </c>
    </row>
    <row r="54" spans="1:25">
      <c r="A54" s="5">
        <v>1999</v>
      </c>
      <c r="B54" s="27">
        <v>79982.899999999994</v>
      </c>
      <c r="C54" s="15">
        <f t="shared" si="10"/>
        <v>32970.699999999997</v>
      </c>
      <c r="D54" s="25">
        <v>3450.1</v>
      </c>
      <c r="E54" s="25">
        <v>3471.2</v>
      </c>
      <c r="F54" s="25">
        <v>3677.3</v>
      </c>
      <c r="G54" s="25">
        <v>3269.1</v>
      </c>
      <c r="H54" s="25">
        <v>19103</v>
      </c>
      <c r="I54" s="25" t="s">
        <v>33</v>
      </c>
      <c r="J54" s="17" t="s">
        <v>33</v>
      </c>
      <c r="K54" s="25">
        <f t="shared" si="11"/>
        <v>46936.299999999996</v>
      </c>
      <c r="L54" s="25">
        <v>2882.3</v>
      </c>
      <c r="M54" s="25">
        <v>2699.2</v>
      </c>
      <c r="N54" s="25">
        <v>8731.9</v>
      </c>
      <c r="O54" s="25">
        <v>6598.9</v>
      </c>
      <c r="P54" s="25">
        <v>21171.4</v>
      </c>
      <c r="Q54" s="25">
        <v>2444.5</v>
      </c>
      <c r="R54" s="25">
        <v>458.2</v>
      </c>
      <c r="S54" s="25">
        <v>495</v>
      </c>
      <c r="T54" s="25">
        <v>648.4</v>
      </c>
      <c r="U54" s="17">
        <v>806.5</v>
      </c>
      <c r="V54" s="25">
        <f t="shared" si="12"/>
        <v>76532.799999999988</v>
      </c>
      <c r="W54" s="25">
        <v>29872.2</v>
      </c>
      <c r="X54" s="25" t="s">
        <v>33</v>
      </c>
      <c r="Y54" s="66" t="s">
        <v>33</v>
      </c>
    </row>
    <row r="55" spans="1:25">
      <c r="A55" s="5">
        <v>2000</v>
      </c>
      <c r="B55" s="27">
        <v>84872.4</v>
      </c>
      <c r="C55" s="15">
        <f t="shared" si="10"/>
        <v>33990.199999999997</v>
      </c>
      <c r="D55" s="25">
        <v>3428.2</v>
      </c>
      <c r="E55" s="25">
        <v>4654.2</v>
      </c>
      <c r="F55" s="25">
        <v>3265.7</v>
      </c>
      <c r="G55" s="25">
        <v>3485.6</v>
      </c>
      <c r="H55" s="25">
        <v>19156.5</v>
      </c>
      <c r="I55" s="25" t="s">
        <v>33</v>
      </c>
      <c r="J55" s="17" t="s">
        <v>33</v>
      </c>
      <c r="K55" s="25">
        <f t="shared" si="11"/>
        <v>50682.100000000006</v>
      </c>
      <c r="L55" s="25">
        <v>2872.6</v>
      </c>
      <c r="M55" s="25">
        <v>3094.5</v>
      </c>
      <c r="N55" s="25">
        <v>7497.5</v>
      </c>
      <c r="O55" s="25">
        <v>8071.6</v>
      </c>
      <c r="P55" s="25">
        <v>23454.1</v>
      </c>
      <c r="Q55" s="25">
        <v>3151.9</v>
      </c>
      <c r="R55" s="25">
        <v>543.6</v>
      </c>
      <c r="S55" s="25">
        <v>492.3</v>
      </c>
      <c r="T55" s="25">
        <v>640.4</v>
      </c>
      <c r="U55" s="17">
        <v>863.6</v>
      </c>
      <c r="V55" s="25">
        <f t="shared" si="12"/>
        <v>81444.2</v>
      </c>
      <c r="W55" s="25">
        <v>30819.8</v>
      </c>
      <c r="X55" s="25" t="s">
        <v>33</v>
      </c>
      <c r="Y55" s="66" t="s">
        <v>33</v>
      </c>
    </row>
    <row r="56" spans="1:25">
      <c r="A56" s="5">
        <v>2001</v>
      </c>
      <c r="B56" s="27">
        <v>82169.2</v>
      </c>
      <c r="C56" s="15">
        <f t="shared" si="10"/>
        <v>30968.3</v>
      </c>
      <c r="D56" s="25">
        <v>3019.9</v>
      </c>
      <c r="E56" s="25">
        <v>5690.5</v>
      </c>
      <c r="F56" s="25">
        <v>3407.9</v>
      </c>
      <c r="G56" s="25">
        <v>3450.9</v>
      </c>
      <c r="H56" s="25">
        <v>15399.1</v>
      </c>
      <c r="I56" s="25" t="s">
        <v>33</v>
      </c>
      <c r="J56" s="17" t="s">
        <v>33</v>
      </c>
      <c r="K56" s="25">
        <f t="shared" si="11"/>
        <v>51049.5</v>
      </c>
      <c r="L56" s="25">
        <v>3090.9</v>
      </c>
      <c r="M56" s="25">
        <v>3221.8</v>
      </c>
      <c r="N56" s="25">
        <v>8690.2999999999993</v>
      </c>
      <c r="O56" s="25">
        <v>9013.1</v>
      </c>
      <c r="P56" s="25">
        <v>21583.8</v>
      </c>
      <c r="Q56" s="25">
        <v>2800.1</v>
      </c>
      <c r="R56" s="25">
        <v>479.9</v>
      </c>
      <c r="S56" s="25">
        <v>529.5</v>
      </c>
      <c r="T56" s="25">
        <v>601.79999999999995</v>
      </c>
      <c r="U56" s="17">
        <v>1038.3</v>
      </c>
      <c r="V56" s="25">
        <f t="shared" si="12"/>
        <v>79149.3</v>
      </c>
      <c r="W56" s="25">
        <v>28078.2</v>
      </c>
      <c r="X56" s="25" t="s">
        <v>33</v>
      </c>
      <c r="Y56" s="66" t="s">
        <v>33</v>
      </c>
    </row>
    <row r="57" spans="1:25">
      <c r="A57" s="5">
        <v>2002</v>
      </c>
      <c r="B57" s="27">
        <v>80782.3</v>
      </c>
      <c r="C57" s="15">
        <f t="shared" si="10"/>
        <v>30647.5</v>
      </c>
      <c r="D57" s="25">
        <v>3405.6</v>
      </c>
      <c r="E57" s="25">
        <v>6254.9</v>
      </c>
      <c r="F57" s="25">
        <v>3213</v>
      </c>
      <c r="G57" s="25">
        <v>3097.7</v>
      </c>
      <c r="H57" s="25">
        <v>14676.3</v>
      </c>
      <c r="I57" s="25" t="s">
        <v>33</v>
      </c>
      <c r="J57" s="17" t="s">
        <v>33</v>
      </c>
      <c r="K57" s="25">
        <f t="shared" si="11"/>
        <v>50014.399999999994</v>
      </c>
      <c r="L57" s="25">
        <v>3032.4</v>
      </c>
      <c r="M57" s="25">
        <v>3278.1</v>
      </c>
      <c r="N57" s="25">
        <v>8722.4</v>
      </c>
      <c r="O57" s="25">
        <v>8490.7000000000007</v>
      </c>
      <c r="P57" s="25">
        <v>20008.5</v>
      </c>
      <c r="Q57" s="25">
        <v>3170.7</v>
      </c>
      <c r="R57" s="25">
        <v>693.9</v>
      </c>
      <c r="S57" s="25">
        <v>835.6</v>
      </c>
      <c r="T57" s="25">
        <v>796.9</v>
      </c>
      <c r="U57" s="17">
        <v>985.2</v>
      </c>
      <c r="V57" s="25">
        <f t="shared" si="12"/>
        <v>77376.7</v>
      </c>
      <c r="W57" s="25">
        <v>27406.2</v>
      </c>
      <c r="X57" s="25" t="s">
        <v>33</v>
      </c>
      <c r="Y57" s="66" t="s">
        <v>33</v>
      </c>
    </row>
    <row r="58" spans="1:25">
      <c r="A58" s="5">
        <v>2003</v>
      </c>
      <c r="B58" s="27">
        <v>87049.3</v>
      </c>
      <c r="C58" s="15">
        <f t="shared" si="10"/>
        <v>35452.400000000001</v>
      </c>
      <c r="D58" s="25">
        <v>3491.9</v>
      </c>
      <c r="E58" s="25">
        <v>6412.8</v>
      </c>
      <c r="F58" s="25">
        <v>4090.2</v>
      </c>
      <c r="G58" s="25">
        <v>3508</v>
      </c>
      <c r="H58" s="25">
        <v>17949.5</v>
      </c>
      <c r="I58" s="25" t="s">
        <v>33</v>
      </c>
      <c r="J58" s="17" t="s">
        <v>33</v>
      </c>
      <c r="K58" s="25">
        <f t="shared" si="11"/>
        <v>51446.8</v>
      </c>
      <c r="L58" s="25">
        <v>3341.7</v>
      </c>
      <c r="M58" s="25">
        <v>4053.9</v>
      </c>
      <c r="N58" s="25">
        <v>7089.3</v>
      </c>
      <c r="O58" s="25">
        <v>7237.7</v>
      </c>
      <c r="P58" s="25">
        <v>22097.4</v>
      </c>
      <c r="Q58" s="25">
        <v>3340.7</v>
      </c>
      <c r="R58" s="25">
        <v>1009.7</v>
      </c>
      <c r="S58" s="25">
        <v>1038.3</v>
      </c>
      <c r="T58" s="25">
        <v>1107.3</v>
      </c>
      <c r="U58" s="17">
        <v>1130.8</v>
      </c>
      <c r="V58" s="25">
        <f t="shared" si="12"/>
        <v>83557.400000000009</v>
      </c>
      <c r="W58" s="25">
        <v>31953.7</v>
      </c>
      <c r="X58" s="25" t="s">
        <v>33</v>
      </c>
      <c r="Y58" s="66" t="s">
        <v>33</v>
      </c>
    </row>
    <row r="59" spans="1:25">
      <c r="A59" s="5">
        <v>2004</v>
      </c>
      <c r="B59" s="27">
        <v>96338.4</v>
      </c>
      <c r="C59" s="15">
        <f t="shared" si="10"/>
        <v>38117.699999999997</v>
      </c>
      <c r="D59" s="25">
        <v>3518.7</v>
      </c>
      <c r="E59" s="25">
        <v>8051.4</v>
      </c>
      <c r="F59" s="25">
        <v>4563.7</v>
      </c>
      <c r="G59" s="25">
        <v>3982.3</v>
      </c>
      <c r="H59" s="25">
        <v>18001.599999999999</v>
      </c>
      <c r="I59" s="25" t="s">
        <v>33</v>
      </c>
      <c r="J59" s="17" t="s">
        <v>33</v>
      </c>
      <c r="K59" s="25">
        <f t="shared" si="11"/>
        <v>58097</v>
      </c>
      <c r="L59" s="25">
        <v>3754.5</v>
      </c>
      <c r="M59" s="25">
        <v>4542.5</v>
      </c>
      <c r="N59" s="25">
        <v>7210.3</v>
      </c>
      <c r="O59" s="25">
        <v>9554.2999999999993</v>
      </c>
      <c r="P59" s="25">
        <v>24996.6</v>
      </c>
      <c r="Q59" s="25">
        <v>3646</v>
      </c>
      <c r="R59" s="25">
        <v>1058.2</v>
      </c>
      <c r="S59" s="25">
        <v>859.4</v>
      </c>
      <c r="T59" s="25">
        <v>1238.8</v>
      </c>
      <c r="U59" s="17">
        <v>1236.4000000000001</v>
      </c>
      <c r="V59" s="25">
        <f t="shared" si="12"/>
        <v>92819.7</v>
      </c>
      <c r="W59" s="25">
        <v>34706.6</v>
      </c>
      <c r="X59" s="25" t="s">
        <v>33</v>
      </c>
      <c r="Y59" s="66" t="s">
        <v>33</v>
      </c>
    </row>
    <row r="60" spans="1:25">
      <c r="A60" s="5">
        <v>2005</v>
      </c>
      <c r="B60" s="27">
        <v>110110.1</v>
      </c>
      <c r="C60" s="15">
        <f t="shared" si="10"/>
        <v>43679.200000000004</v>
      </c>
      <c r="D60" s="25">
        <v>3542</v>
      </c>
      <c r="E60" s="25">
        <v>11113.6</v>
      </c>
      <c r="F60" s="25">
        <v>4423.3</v>
      </c>
      <c r="G60" s="25">
        <v>4322.8999999999996</v>
      </c>
      <c r="H60" s="25">
        <v>20277.400000000001</v>
      </c>
      <c r="I60" s="25" t="s">
        <v>33</v>
      </c>
      <c r="J60" s="17" t="s">
        <v>33</v>
      </c>
      <c r="K60" s="25">
        <f t="shared" si="11"/>
        <v>66158.2</v>
      </c>
      <c r="L60" s="25">
        <v>4335.8</v>
      </c>
      <c r="M60" s="25">
        <v>4550</v>
      </c>
      <c r="N60" s="25">
        <v>10057.200000000001</v>
      </c>
      <c r="O60" s="25">
        <v>9755</v>
      </c>
      <c r="P60" s="25">
        <v>29337</v>
      </c>
      <c r="Q60" s="25">
        <v>3504.1</v>
      </c>
      <c r="R60" s="25">
        <v>1138.0999999999999</v>
      </c>
      <c r="S60" s="25">
        <v>871.7</v>
      </c>
      <c r="T60" s="25">
        <v>1293.5</v>
      </c>
      <c r="U60" s="17">
        <v>1315.8</v>
      </c>
      <c r="V60" s="25">
        <f t="shared" si="12"/>
        <v>106568.1</v>
      </c>
      <c r="W60" s="25">
        <v>40208.300000000003</v>
      </c>
      <c r="X60" s="25" t="s">
        <v>33</v>
      </c>
      <c r="Y60" s="66" t="s">
        <v>33</v>
      </c>
    </row>
    <row r="61" spans="1:25">
      <c r="A61" s="5">
        <v>2006</v>
      </c>
      <c r="B61" s="27">
        <v>122506.3</v>
      </c>
      <c r="C61" s="15">
        <f t="shared" si="10"/>
        <v>47227.9</v>
      </c>
      <c r="D61" s="25">
        <v>3330.1</v>
      </c>
      <c r="E61" s="25">
        <v>13633.3</v>
      </c>
      <c r="F61" s="25">
        <v>5168.1000000000004</v>
      </c>
      <c r="G61" s="25">
        <v>4898.8999999999996</v>
      </c>
      <c r="H61" s="25">
        <v>20197.5</v>
      </c>
      <c r="I61" s="25" t="s">
        <v>33</v>
      </c>
      <c r="J61" s="17" t="s">
        <v>33</v>
      </c>
      <c r="K61" s="25">
        <f t="shared" si="11"/>
        <v>74967.700000000012</v>
      </c>
      <c r="L61" s="25">
        <v>4306</v>
      </c>
      <c r="M61" s="25">
        <v>4726</v>
      </c>
      <c r="N61" s="25">
        <v>10396.700000000001</v>
      </c>
      <c r="O61" s="25">
        <v>10609.6</v>
      </c>
      <c r="P61" s="25">
        <v>35838.5</v>
      </c>
      <c r="Q61" s="25">
        <v>4074.5</v>
      </c>
      <c r="R61" s="25">
        <v>1896.8</v>
      </c>
      <c r="S61" s="25">
        <v>851.6</v>
      </c>
      <c r="T61" s="25">
        <v>959.6</v>
      </c>
      <c r="U61" s="17">
        <v>1308.4000000000001</v>
      </c>
      <c r="V61" s="25">
        <f t="shared" si="12"/>
        <v>119176.2</v>
      </c>
      <c r="W61" s="25">
        <v>43897</v>
      </c>
      <c r="X61" s="25" t="s">
        <v>33</v>
      </c>
      <c r="Y61" s="66" t="s">
        <v>33</v>
      </c>
    </row>
    <row r="62" spans="1:25">
      <c r="A62" s="5">
        <v>2007</v>
      </c>
      <c r="B62" s="27">
        <v>126950.2</v>
      </c>
      <c r="C62" s="15">
        <f t="shared" si="10"/>
        <v>49296</v>
      </c>
      <c r="D62" s="25">
        <v>3928.4</v>
      </c>
      <c r="E62" s="25">
        <v>12947.8</v>
      </c>
      <c r="F62" s="25">
        <v>5209.1000000000004</v>
      </c>
      <c r="G62" s="25">
        <v>5703.8</v>
      </c>
      <c r="H62" s="25">
        <v>21506.9</v>
      </c>
      <c r="I62" s="25" t="s">
        <v>33</v>
      </c>
      <c r="J62" s="17" t="s">
        <v>33</v>
      </c>
      <c r="K62" s="25">
        <f t="shared" si="11"/>
        <v>77220.099999999991</v>
      </c>
      <c r="L62" s="25">
        <v>4810</v>
      </c>
      <c r="M62" s="25">
        <v>6019.4</v>
      </c>
      <c r="N62" s="25">
        <v>13148.3</v>
      </c>
      <c r="O62" s="25">
        <v>9447.9</v>
      </c>
      <c r="P62" s="25">
        <v>33789.5</v>
      </c>
      <c r="Q62" s="25">
        <v>4661.8999999999996</v>
      </c>
      <c r="R62" s="25">
        <v>1635.5</v>
      </c>
      <c r="S62" s="25">
        <v>1042.4000000000001</v>
      </c>
      <c r="T62" s="25">
        <v>1258.4000000000001</v>
      </c>
      <c r="U62" s="17">
        <v>1406.8</v>
      </c>
      <c r="V62" s="25">
        <f t="shared" si="12"/>
        <v>123021.8</v>
      </c>
      <c r="W62" s="25">
        <v>45292.9</v>
      </c>
      <c r="X62" s="25" t="s">
        <v>33</v>
      </c>
      <c r="Y62" s="66" t="s">
        <v>33</v>
      </c>
    </row>
    <row r="63" spans="1:25">
      <c r="A63" s="5">
        <v>2008</v>
      </c>
      <c r="B63" s="27">
        <v>126127.2</v>
      </c>
      <c r="C63" s="15">
        <f t="shared" si="10"/>
        <v>49866.400000000009</v>
      </c>
      <c r="D63" s="25">
        <v>3947.5</v>
      </c>
      <c r="E63" s="25">
        <v>13958.4</v>
      </c>
      <c r="F63" s="25">
        <v>5114.3999999999996</v>
      </c>
      <c r="G63" s="25">
        <v>5957.9</v>
      </c>
      <c r="H63" s="25">
        <v>20888.2</v>
      </c>
      <c r="I63" s="25" t="s">
        <v>33</v>
      </c>
      <c r="J63" s="17" t="s">
        <v>33</v>
      </c>
      <c r="K63" s="25">
        <f t="shared" si="11"/>
        <v>76099.8</v>
      </c>
      <c r="L63" s="25">
        <v>5439.6</v>
      </c>
      <c r="M63" s="25">
        <v>6170.6</v>
      </c>
      <c r="N63" s="25">
        <v>12856.8</v>
      </c>
      <c r="O63" s="25">
        <v>10695</v>
      </c>
      <c r="P63" s="25">
        <v>30386</v>
      </c>
      <c r="Q63" s="25">
        <v>4701.2</v>
      </c>
      <c r="R63" s="25">
        <v>2044.8</v>
      </c>
      <c r="S63" s="25">
        <v>1120.3</v>
      </c>
      <c r="T63" s="25">
        <v>1172.2</v>
      </c>
      <c r="U63" s="17">
        <v>1513.3</v>
      </c>
      <c r="V63" s="25">
        <f t="shared" si="12"/>
        <v>122179.7</v>
      </c>
      <c r="W63" s="25">
        <v>45882.3</v>
      </c>
      <c r="X63" s="25" t="s">
        <v>33</v>
      </c>
      <c r="Y63" s="66" t="s">
        <v>33</v>
      </c>
    </row>
    <row r="64" spans="1:25">
      <c r="A64" s="5">
        <v>2009</v>
      </c>
      <c r="B64" s="27">
        <v>100727.9</v>
      </c>
      <c r="C64" s="15">
        <f t="shared" si="10"/>
        <v>39129.100000000006</v>
      </c>
      <c r="D64" s="25">
        <v>3899.6</v>
      </c>
      <c r="E64" s="25">
        <v>9912.2000000000007</v>
      </c>
      <c r="F64" s="25">
        <v>6416.6</v>
      </c>
      <c r="G64" s="25">
        <v>5190.3999999999996</v>
      </c>
      <c r="H64" s="25">
        <v>13710.3</v>
      </c>
      <c r="I64" s="25" t="s">
        <v>33</v>
      </c>
      <c r="J64" s="17" t="s">
        <v>33</v>
      </c>
      <c r="K64" s="25">
        <f t="shared" si="11"/>
        <v>61810</v>
      </c>
      <c r="L64" s="25">
        <v>4847.1000000000004</v>
      </c>
      <c r="M64" s="25">
        <v>4825.6000000000004</v>
      </c>
      <c r="N64" s="25">
        <v>8984.9</v>
      </c>
      <c r="O64" s="25">
        <v>10349.799999999999</v>
      </c>
      <c r="P64" s="25">
        <v>22426.7</v>
      </c>
      <c r="Q64" s="25">
        <v>4331.3999999999996</v>
      </c>
      <c r="R64" s="25">
        <v>1785.2</v>
      </c>
      <c r="S64" s="25">
        <v>1039.5999999999999</v>
      </c>
      <c r="T64" s="25">
        <v>1455.9</v>
      </c>
      <c r="U64" s="17">
        <v>1763.8</v>
      </c>
      <c r="V64" s="25">
        <f t="shared" si="12"/>
        <v>96828.299999999988</v>
      </c>
      <c r="W64" s="25">
        <v>35290.9</v>
      </c>
      <c r="X64" s="25" t="s">
        <v>33</v>
      </c>
      <c r="Y64" s="66" t="s">
        <v>33</v>
      </c>
    </row>
    <row r="65" spans="1:25">
      <c r="A65" s="5">
        <v>2010</v>
      </c>
      <c r="B65" s="27">
        <v>112414.8</v>
      </c>
      <c r="C65" s="15">
        <f t="shared" si="10"/>
        <v>44982.400000000001</v>
      </c>
      <c r="D65" s="25">
        <v>4054.7</v>
      </c>
      <c r="E65" s="69">
        <v>11482.7</v>
      </c>
      <c r="F65" s="25">
        <v>8581.2999999999993</v>
      </c>
      <c r="G65" s="25">
        <v>5978.8</v>
      </c>
      <c r="H65" s="25">
        <v>14884.9</v>
      </c>
      <c r="I65" s="25" t="s">
        <v>33</v>
      </c>
      <c r="J65" s="17" t="s">
        <v>33</v>
      </c>
      <c r="K65" s="25">
        <f t="shared" si="11"/>
        <v>67402</v>
      </c>
      <c r="L65" s="25">
        <v>5107.2</v>
      </c>
      <c r="M65" s="25">
        <v>5307.8</v>
      </c>
      <c r="N65" s="25">
        <v>10658.2</v>
      </c>
      <c r="O65" s="25">
        <v>10064.6</v>
      </c>
      <c r="P65" s="25">
        <v>24834.300000000003</v>
      </c>
      <c r="Q65" s="25">
        <v>4951.3</v>
      </c>
      <c r="R65" s="25">
        <v>1996</v>
      </c>
      <c r="S65" s="25">
        <v>1332.7</v>
      </c>
      <c r="T65" s="25">
        <v>1354.7</v>
      </c>
      <c r="U65" s="17">
        <v>1795.2</v>
      </c>
      <c r="V65" s="25">
        <f t="shared" si="12"/>
        <v>108360.1</v>
      </c>
      <c r="W65" s="25">
        <v>41037.1</v>
      </c>
      <c r="X65" s="25" t="s">
        <v>33</v>
      </c>
      <c r="Y65" s="66" t="s">
        <v>33</v>
      </c>
    </row>
    <row r="67" spans="1:25">
      <c r="A67" s="4"/>
      <c r="B67" s="10" t="s">
        <v>21</v>
      </c>
      <c r="C67" s="8"/>
      <c r="D67" s="8"/>
      <c r="E67" s="8"/>
      <c r="F67" s="8"/>
      <c r="G67" s="8"/>
      <c r="H67" s="8"/>
      <c r="I67" s="8"/>
      <c r="J67" s="8"/>
      <c r="K67" s="10" t="s">
        <v>21</v>
      </c>
      <c r="L67" s="10"/>
      <c r="M67" s="8"/>
      <c r="N67" s="8"/>
      <c r="O67" s="8"/>
      <c r="P67" s="8"/>
      <c r="Q67" s="8"/>
      <c r="R67" s="8"/>
      <c r="S67" s="8"/>
      <c r="T67" s="8"/>
      <c r="U67" s="8"/>
      <c r="V67" s="10" t="s">
        <v>21</v>
      </c>
      <c r="W67" s="8"/>
      <c r="X67" s="8"/>
      <c r="Y67" s="2"/>
    </row>
    <row r="68" spans="1:25">
      <c r="A68" s="29" t="s">
        <v>22</v>
      </c>
      <c r="B68" s="18">
        <f>IF(ISERROR((POWER(VLOOKUP(VALUE(RIGHT($A68,4)),$A$50:$Y$66,COLUMN(B$66),)/VLOOKUP(VALUE(LEFT($A68,4)),$A$50:$Y$66,COLUMN(B$66),),1/(VALUE(RIGHT($A68,4))-VALUE(LEFT($A68,4))))-1)*100),"n.a.",(POWER(VLOOKUP(VALUE(RIGHT($A68,4)),$A$50:$Y$66,COLUMN(B$66),)/VLOOKUP(VALUE(LEFT($A68,4)),$A$50:$Y$66,COLUMN(B$66),),1/(VALUE(RIGHT($A68,4))-VALUE(LEFT($A68,4))))-1)*100)</f>
        <v>3.9610364542785659</v>
      </c>
      <c r="C68" s="9">
        <f t="shared" ref="C68:R70" si="13">IF(ISERROR((POWER(VLOOKUP(VALUE(RIGHT($A68,4)),$A$50:$Y$66,COLUMN(C$66),)/VLOOKUP(VALUE(LEFT($A68,4)),$A$50:$Y$66,COLUMN(C$66),),1/(VALUE(RIGHT($A68,4))-VALUE(LEFT($A68,4))))-1)*100),"n.a.",(POWER(VLOOKUP(VALUE(RIGHT($A68,4)),$A$50:$Y$66,COLUMN(C$66),)/VLOOKUP(VALUE(LEFT($A68,4)),$A$50:$Y$66,COLUMN(C$66),),1/(VALUE(RIGHT($A68,4))-VALUE(LEFT($A68,4))))-1)*100)</f>
        <v>2.7403196126511986</v>
      </c>
      <c r="D68" s="9">
        <f t="shared" si="13"/>
        <v>0.36087215639344361</v>
      </c>
      <c r="E68" s="9">
        <f>IF(ISERROR((POWER(VLOOKUP(VALUE(RIGHT($A68,4)),$A$50:$Y$66,COLUMN(E$65),)/VLOOKUP(VALUE(LEFT($A68,4)),$A$50:$Y$66,COLUMN(E$65),),1/(VALUE(RIGHT($A68,4))-VALUE(LEFT($A68,4))))-1)*100),"n.a.",(POWER(VLOOKUP(VALUE(RIGHT($A68,4)),$A$50:$Y$66,COLUMN(E$65),)/VLOOKUP(VALUE(LEFT($A68,4)),$A$50:$Y$66,COLUMN(E$65),),1/(VALUE(RIGHT($A68,4))-VALUE(LEFT($A68,4))))-1)*100)</f>
        <v>9.2423962467192755</v>
      </c>
      <c r="F68" s="9">
        <f t="shared" si="13"/>
        <v>9.0124018723354951</v>
      </c>
      <c r="G68" s="9">
        <f t="shared" si="13"/>
        <v>6.2621951018233091</v>
      </c>
      <c r="H68" s="9">
        <f t="shared" si="13"/>
        <v>-1.7136876275433033</v>
      </c>
      <c r="I68" s="9" t="str">
        <f t="shared" si="13"/>
        <v>n.a.</v>
      </c>
      <c r="J68" s="20" t="str">
        <f t="shared" si="13"/>
        <v>n.a.</v>
      </c>
      <c r="K68" s="9">
        <f t="shared" si="13"/>
        <v>4.8424370872084177</v>
      </c>
      <c r="L68" s="9">
        <f t="shared" si="13"/>
        <v>4.17563969163115</v>
      </c>
      <c r="M68" s="9">
        <f t="shared" si="13"/>
        <v>5.1093707604404681</v>
      </c>
      <c r="N68" s="9">
        <f t="shared" si="13"/>
        <v>3.4854081179524377</v>
      </c>
      <c r="O68" s="9">
        <f t="shared" si="13"/>
        <v>3.9995208354842715</v>
      </c>
      <c r="P68" s="9">
        <f t="shared" si="13"/>
        <v>4.5528986410598105</v>
      </c>
      <c r="Q68" s="9">
        <f t="shared" si="13"/>
        <v>9.2683490978364489</v>
      </c>
      <c r="R68" s="9">
        <f t="shared" si="13"/>
        <v>9.8373461746111381</v>
      </c>
      <c r="S68" s="9">
        <f t="shared" ref="S68:Y70" si="14">IF(ISERROR((POWER(VLOOKUP(VALUE(RIGHT($A68,4)),$A$50:$Y$66,COLUMN(S$66),)/VLOOKUP(VALUE(LEFT($A68,4)),$A$50:$Y$66,COLUMN(S$66),),1/(VALUE(RIGHT($A68,4))-VALUE(LEFT($A68,4))))-1)*100),"n.a.",(POWER(VLOOKUP(VALUE(RIGHT($A68,4)),$A$50:$Y$66,COLUMN(S$66),)/VLOOKUP(VALUE(LEFT($A68,4)),$A$50:$Y$66,COLUMN(S$66),),1/(VALUE(RIGHT($A68,4))-VALUE(LEFT($A68,4))))-1)*100)</f>
        <v>12.888641027387205</v>
      </c>
      <c r="T68" s="9">
        <f t="shared" si="14"/>
        <v>7.581614200618092</v>
      </c>
      <c r="U68" s="20">
        <f t="shared" si="14"/>
        <v>5.2337957131628254</v>
      </c>
      <c r="V68" s="9">
        <f t="shared" si="14"/>
        <v>4.1370140259992416</v>
      </c>
      <c r="W68" s="9">
        <f t="shared" si="14"/>
        <v>2.9797464054780898</v>
      </c>
      <c r="X68" s="9" t="str">
        <f t="shared" si="14"/>
        <v>n.a.</v>
      </c>
      <c r="Y68" s="66" t="str">
        <f t="shared" si="14"/>
        <v>n.a.</v>
      </c>
    </row>
    <row r="69" spans="1:25">
      <c r="A69" s="29" t="s">
        <v>23</v>
      </c>
      <c r="B69" s="19">
        <f t="shared" ref="B69:B70" si="15">IF(ISERROR((POWER(VLOOKUP(VALUE(RIGHT($A69,4)),$A$50:$Y$66,COLUMN(B$66),)/VLOOKUP(VALUE(LEFT($A69,4)),$A$50:$Y$66,COLUMN(B$66),),1/(VALUE(RIGHT($A69,4))-VALUE(LEFT($A69,4))))-1)*100),"n.a.",(POWER(VLOOKUP(VALUE(RIGHT($A69,4)),$A$50:$Y$66,COLUMN(B$66),)/VLOOKUP(VALUE(LEFT($A69,4)),$A$50:$Y$66,COLUMN(B$66),),1/(VALUE(RIGHT($A69,4))-VALUE(LEFT($A69,4))))-1)*100)</f>
        <v>7.7507412127796993</v>
      </c>
      <c r="C69" s="9">
        <f t="shared" si="13"/>
        <v>2.4033865917236996</v>
      </c>
      <c r="D69" s="9">
        <f t="shared" si="13"/>
        <v>-3.9534748633329952</v>
      </c>
      <c r="E69" s="9">
        <f>IF(ISERROR((POWER(VLOOKUP(VALUE(RIGHT($A69,4)),$A$50:$Y$66,COLUMN(E$65),)/VLOOKUP(VALUE(LEFT($A69,4)),$A$50:$Y$66,COLUMN(E$65),),1/(VALUE(RIGHT($A69,4))-VALUE(LEFT($A69,4))))-1)*100),"n.a.",(POWER(VLOOKUP(VALUE(RIGHT($A69,4)),$A$50:$Y$66,COLUMN(E$65),)/VLOOKUP(VALUE(LEFT($A69,4)),$A$50:$Y$66,COLUMN(E$65),),1/(VALUE(RIGHT($A69,4))-VALUE(LEFT($A69,4))))-1)*100)</f>
        <v>8.5497810826720588</v>
      </c>
      <c r="F69" s="9">
        <f t="shared" si="13"/>
        <v>5.3262618511207283</v>
      </c>
      <c r="G69" s="9">
        <f t="shared" si="13"/>
        <v>8.691579592259945</v>
      </c>
      <c r="H69" s="9">
        <f t="shared" si="13"/>
        <v>0.92372195542211877</v>
      </c>
      <c r="I69" s="9" t="str">
        <f t="shared" si="13"/>
        <v>n.a.</v>
      </c>
      <c r="J69" s="21" t="str">
        <f t="shared" si="13"/>
        <v>n.a.</v>
      </c>
      <c r="K69" s="9">
        <f t="shared" si="13"/>
        <v>11.614702474132098</v>
      </c>
      <c r="L69" s="9">
        <f t="shared" si="13"/>
        <v>-1.4437449841068317</v>
      </c>
      <c r="M69" s="9">
        <f t="shared" si="13"/>
        <v>3.6744012246777702</v>
      </c>
      <c r="N69" s="9">
        <f t="shared" si="13"/>
        <v>3.1700661202836988</v>
      </c>
      <c r="O69" s="9">
        <f t="shared" si="13"/>
        <v>10.117625237074556</v>
      </c>
      <c r="P69" s="9">
        <f t="shared" si="13"/>
        <v>18.990407945868437</v>
      </c>
      <c r="Q69" s="9">
        <f t="shared" si="13"/>
        <v>26.306795304399277</v>
      </c>
      <c r="R69" s="9">
        <f t="shared" si="13"/>
        <v>-2.6603518275993276</v>
      </c>
      <c r="S69" s="9">
        <f t="shared" si="14"/>
        <v>21.334286559369243</v>
      </c>
      <c r="T69" s="9">
        <f t="shared" si="14"/>
        <v>6.9221398064002404</v>
      </c>
      <c r="U69" s="21">
        <f t="shared" si="14"/>
        <v>-2.2599362240204091</v>
      </c>
      <c r="V69" s="9">
        <f t="shared" si="14"/>
        <v>8.3808230787964852</v>
      </c>
      <c r="W69" s="9">
        <f t="shared" si="14"/>
        <v>3.2307135409526344</v>
      </c>
      <c r="X69" s="9" t="str">
        <f t="shared" si="14"/>
        <v>n.a.</v>
      </c>
      <c r="Y69" s="66" t="str">
        <f t="shared" si="14"/>
        <v>n.a.</v>
      </c>
    </row>
    <row r="70" spans="1:25">
      <c r="A70" s="29" t="s">
        <v>24</v>
      </c>
      <c r="B70" s="19">
        <f t="shared" si="15"/>
        <v>2.8503327013145618</v>
      </c>
      <c r="C70" s="9">
        <f t="shared" si="13"/>
        <v>2.8416155291808076</v>
      </c>
      <c r="D70" s="9">
        <f t="shared" si="13"/>
        <v>1.6925780964010873</v>
      </c>
      <c r="E70" s="9">
        <f>IF(ISERROR((POWER(VLOOKUP(VALUE(RIGHT($A70,4)),$A$50:$Y$66,COLUMN(E$65),)/VLOOKUP(VALUE(LEFT($A70,4)),$A$50:$Y$66,COLUMN(E$65),),1/(VALUE(RIGHT($A70,4))-VALUE(LEFT($A70,4))))-1)*100),"n.a.",(POWER(VLOOKUP(VALUE(RIGHT($A70,4)),$A$50:$Y$66,COLUMN(E$65),)/VLOOKUP(VALUE(LEFT($A70,4)),$A$50:$Y$66,COLUMN(E$65),),1/(VALUE(RIGHT($A70,4))-VALUE(LEFT($A70,4))))-1)*100)</f>
        <v>9.4510412829784674</v>
      </c>
      <c r="F70" s="9">
        <f t="shared" si="13"/>
        <v>10.143197453159548</v>
      </c>
      <c r="G70" s="9">
        <f t="shared" si="13"/>
        <v>5.544023928670172</v>
      </c>
      <c r="H70" s="9">
        <f t="shared" si="13"/>
        <v>-2.4913877128478146</v>
      </c>
      <c r="I70" s="9" t="str">
        <f t="shared" si="13"/>
        <v>n.a.</v>
      </c>
      <c r="J70" s="21" t="str">
        <f t="shared" si="13"/>
        <v>n.a.</v>
      </c>
      <c r="K70" s="9">
        <f t="shared" si="13"/>
        <v>2.8920495481977504</v>
      </c>
      <c r="L70" s="9">
        <f t="shared" si="13"/>
        <v>5.9231215487693278</v>
      </c>
      <c r="M70" s="9">
        <f t="shared" si="13"/>
        <v>5.5437221943496873</v>
      </c>
      <c r="N70" s="9">
        <f t="shared" si="13"/>
        <v>3.5801985343349996</v>
      </c>
      <c r="O70" s="9">
        <f t="shared" si="13"/>
        <v>2.2312541756076998</v>
      </c>
      <c r="P70" s="9">
        <f t="shared" si="13"/>
        <v>0.573442346308628</v>
      </c>
      <c r="Q70" s="9">
        <f t="shared" si="13"/>
        <v>4.6199916640379479</v>
      </c>
      <c r="R70" s="9">
        <f t="shared" si="13"/>
        <v>13.890659785048577</v>
      </c>
      <c r="S70" s="9">
        <f t="shared" si="14"/>
        <v>10.471501329102795</v>
      </c>
      <c r="T70" s="9">
        <f t="shared" si="14"/>
        <v>7.7802485441087699</v>
      </c>
      <c r="U70" s="21">
        <f t="shared" si="14"/>
        <v>7.5920099130556196</v>
      </c>
      <c r="V70" s="9">
        <f t="shared" si="14"/>
        <v>2.89657604264697</v>
      </c>
      <c r="W70" s="9">
        <f t="shared" si="14"/>
        <v>2.9045753084033121</v>
      </c>
      <c r="X70" s="9" t="str">
        <f t="shared" si="14"/>
        <v>n.a.</v>
      </c>
      <c r="Y70" s="66" t="str">
        <f t="shared" si="14"/>
        <v>n.a.</v>
      </c>
    </row>
    <row r="72" spans="1:25">
      <c r="B72" s="1" t="s">
        <v>20</v>
      </c>
      <c r="C72" s="1" t="s">
        <v>59</v>
      </c>
      <c r="K72" s="1" t="s">
        <v>30</v>
      </c>
      <c r="L72" s="1" t="s">
        <v>39</v>
      </c>
      <c r="V72" s="1" t="s">
        <v>30</v>
      </c>
      <c r="W72" s="1" t="s">
        <v>62</v>
      </c>
    </row>
    <row r="73" spans="1:25">
      <c r="K73" s="1" t="s">
        <v>20</v>
      </c>
      <c r="L73" s="1" t="s">
        <v>59</v>
      </c>
      <c r="V73" s="1" t="s">
        <v>20</v>
      </c>
      <c r="W73" s="1" t="s">
        <v>59</v>
      </c>
    </row>
  </sheetData>
  <mergeCells count="9">
    <mergeCell ref="B51:J51"/>
    <mergeCell ref="K51:U51"/>
    <mergeCell ref="V51:Y51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6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I95"/>
  <sheetViews>
    <sheetView zoomScaleNormal="100" workbookViewId="0"/>
  </sheetViews>
  <sheetFormatPr defaultRowHeight="11.25"/>
  <cols>
    <col min="1" max="1" width="9.140625" style="1"/>
    <col min="2" max="7" width="12.7109375" style="1" customWidth="1"/>
    <col min="8" max="8" width="14.7109375" style="1" customWidth="1"/>
    <col min="9" max="9" width="12.7109375" style="1" customWidth="1"/>
    <col min="10" max="16384" width="9.140625" style="1"/>
  </cols>
  <sheetData>
    <row r="1" spans="1:9" ht="12.75">
      <c r="B1" s="7" t="str">
        <f>'Table of Contents'!B28</f>
        <v>Table 19: Nominal Gross Investment (Fixed, Non-Res) by Asset Type, Canada, Business Sector Industries, 1997-2010</v>
      </c>
    </row>
    <row r="3" spans="1:9" ht="22.5">
      <c r="A3" s="4"/>
      <c r="B3" s="26" t="s">
        <v>64</v>
      </c>
      <c r="C3" s="14" t="s">
        <v>65</v>
      </c>
      <c r="D3" s="3" t="s">
        <v>66</v>
      </c>
      <c r="E3" s="16" t="s">
        <v>67</v>
      </c>
      <c r="F3" s="3" t="s">
        <v>68</v>
      </c>
      <c r="G3" s="3" t="s">
        <v>69</v>
      </c>
      <c r="H3" s="3" t="s">
        <v>70</v>
      </c>
      <c r="I3" s="3" t="s">
        <v>71</v>
      </c>
    </row>
    <row r="4" spans="1:9" ht="11.25" customHeight="1">
      <c r="A4" s="5"/>
      <c r="B4" s="77" t="s">
        <v>61</v>
      </c>
      <c r="C4" s="78"/>
      <c r="D4" s="78"/>
      <c r="E4" s="78"/>
      <c r="F4" s="78"/>
      <c r="G4" s="78"/>
      <c r="H4" s="78"/>
      <c r="I4" s="78"/>
    </row>
    <row r="5" spans="1:9">
      <c r="A5" s="5">
        <v>1997</v>
      </c>
      <c r="B5" s="27">
        <v>111121.2</v>
      </c>
      <c r="C5" s="15">
        <v>16394.400000000001</v>
      </c>
      <c r="D5" s="25">
        <v>27405.3</v>
      </c>
      <c r="E5" s="17">
        <v>67321.5</v>
      </c>
      <c r="F5" s="25">
        <f>SUM(G5:I5)</f>
        <v>18823.5</v>
      </c>
      <c r="G5" s="25">
        <v>5888.2</v>
      </c>
      <c r="H5" s="25">
        <v>5097.3999999999996</v>
      </c>
      <c r="I5" s="25">
        <v>7837.9</v>
      </c>
    </row>
    <row r="6" spans="1:9">
      <c r="A6" s="5">
        <v>1998</v>
      </c>
      <c r="B6" s="27">
        <v>119289.2</v>
      </c>
      <c r="C6" s="15">
        <v>15973.5</v>
      </c>
      <c r="D6" s="25">
        <v>29183.3</v>
      </c>
      <c r="E6" s="17">
        <v>74132.399999999994</v>
      </c>
      <c r="F6" s="25">
        <f t="shared" ref="F6:F18" si="0">SUM(G6:I6)</f>
        <v>21956.300000000003</v>
      </c>
      <c r="G6" s="25">
        <v>7982.6</v>
      </c>
      <c r="H6" s="25">
        <v>5013</v>
      </c>
      <c r="I6" s="25">
        <v>8960.7000000000007</v>
      </c>
    </row>
    <row r="7" spans="1:9">
      <c r="A7" s="5">
        <v>1999</v>
      </c>
      <c r="B7" s="27">
        <v>125566.7</v>
      </c>
      <c r="C7" s="15">
        <v>17359.7</v>
      </c>
      <c r="D7" s="25">
        <v>29334.3</v>
      </c>
      <c r="E7" s="17">
        <v>78872.7</v>
      </c>
      <c r="F7" s="25">
        <f t="shared" si="0"/>
        <v>23895</v>
      </c>
      <c r="G7" s="25">
        <v>8470.5</v>
      </c>
      <c r="H7" s="25">
        <v>6032.4</v>
      </c>
      <c r="I7" s="25">
        <v>9392.1</v>
      </c>
    </row>
    <row r="8" spans="1:9">
      <c r="A8" s="5">
        <v>2000</v>
      </c>
      <c r="B8" s="27">
        <v>132890.79999999999</v>
      </c>
      <c r="C8" s="15">
        <v>15968.8</v>
      </c>
      <c r="D8" s="25">
        <v>33447.599999999999</v>
      </c>
      <c r="E8" s="17">
        <v>83474.399999999994</v>
      </c>
      <c r="F8" s="25">
        <f t="shared" si="0"/>
        <v>26683</v>
      </c>
      <c r="G8" s="25">
        <v>9107.4</v>
      </c>
      <c r="H8" s="25">
        <v>7591.5</v>
      </c>
      <c r="I8" s="25">
        <v>9984.1</v>
      </c>
    </row>
    <row r="9" spans="1:9">
      <c r="A9" s="5">
        <v>2001</v>
      </c>
      <c r="B9" s="27">
        <v>133881.5</v>
      </c>
      <c r="C9" s="15">
        <v>16133.5</v>
      </c>
      <c r="D9" s="25">
        <v>36030.1</v>
      </c>
      <c r="E9" s="17">
        <v>81718</v>
      </c>
      <c r="F9" s="25">
        <f t="shared" si="0"/>
        <v>26620.6</v>
      </c>
      <c r="G9" s="25">
        <v>7727.9</v>
      </c>
      <c r="H9" s="25">
        <v>7941</v>
      </c>
      <c r="I9" s="25">
        <v>10951.7</v>
      </c>
    </row>
    <row r="10" spans="1:9">
      <c r="A10" s="5">
        <v>2002</v>
      </c>
      <c r="B10" s="27">
        <v>130360.6</v>
      </c>
      <c r="C10" s="15">
        <v>15768.8</v>
      </c>
      <c r="D10" s="25">
        <v>33809.5</v>
      </c>
      <c r="E10" s="17">
        <v>80782.3</v>
      </c>
      <c r="F10" s="25">
        <f t="shared" si="0"/>
        <v>25667.7</v>
      </c>
      <c r="G10" s="25">
        <v>7916.1</v>
      </c>
      <c r="H10" s="25">
        <v>7200.1</v>
      </c>
      <c r="I10" s="25">
        <v>10551.5</v>
      </c>
    </row>
    <row r="11" spans="1:9">
      <c r="A11" s="5">
        <v>2003</v>
      </c>
      <c r="B11" s="27">
        <v>134612.9</v>
      </c>
      <c r="C11" s="15">
        <v>15929.3</v>
      </c>
      <c r="D11" s="25">
        <v>37678.6</v>
      </c>
      <c r="E11" s="17">
        <v>81005</v>
      </c>
      <c r="F11" s="25">
        <f t="shared" si="0"/>
        <v>25189.300000000003</v>
      </c>
      <c r="G11" s="25">
        <v>8247.2000000000007</v>
      </c>
      <c r="H11" s="25">
        <v>6365.5</v>
      </c>
      <c r="I11" s="25">
        <v>10576.6</v>
      </c>
    </row>
    <row r="12" spans="1:9">
      <c r="A12" s="5">
        <v>2004</v>
      </c>
      <c r="B12" s="27">
        <v>146511.70000000001</v>
      </c>
      <c r="C12" s="15">
        <v>18325.3</v>
      </c>
      <c r="D12" s="25">
        <v>43285</v>
      </c>
      <c r="E12" s="17">
        <v>84901.4</v>
      </c>
      <c r="F12" s="25">
        <f t="shared" si="0"/>
        <v>26992.6</v>
      </c>
      <c r="G12" s="25">
        <v>9275</v>
      </c>
      <c r="H12" s="25">
        <v>6125.1</v>
      </c>
      <c r="I12" s="25">
        <v>11592.5</v>
      </c>
    </row>
    <row r="13" spans="1:9">
      <c r="A13" s="5">
        <v>2005</v>
      </c>
      <c r="B13" s="27">
        <v>166044.4</v>
      </c>
      <c r="C13" s="15">
        <v>18301.099999999999</v>
      </c>
      <c r="D13" s="25">
        <v>54529.1</v>
      </c>
      <c r="E13" s="17">
        <v>93214.3</v>
      </c>
      <c r="F13" s="25">
        <f t="shared" si="0"/>
        <v>28796.400000000001</v>
      </c>
      <c r="G13" s="25">
        <v>9853.6</v>
      </c>
      <c r="H13" s="25">
        <v>5907.3</v>
      </c>
      <c r="I13" s="25">
        <v>13035.5</v>
      </c>
    </row>
    <row r="14" spans="1:9">
      <c r="A14" s="5">
        <v>2006</v>
      </c>
      <c r="B14" s="27">
        <v>185652</v>
      </c>
      <c r="C14" s="15">
        <v>23289.200000000001</v>
      </c>
      <c r="D14" s="25">
        <v>62228.800000000003</v>
      </c>
      <c r="E14" s="17">
        <v>100133.9</v>
      </c>
      <c r="F14" s="25">
        <f t="shared" si="0"/>
        <v>30376.3</v>
      </c>
      <c r="G14" s="25">
        <v>11098.8</v>
      </c>
      <c r="H14" s="25">
        <v>6014.7</v>
      </c>
      <c r="I14" s="25">
        <v>13262.8</v>
      </c>
    </row>
    <row r="15" spans="1:9">
      <c r="A15" s="5">
        <v>2007</v>
      </c>
      <c r="B15" s="27">
        <v>193629.5</v>
      </c>
      <c r="C15" s="15">
        <v>24138.5</v>
      </c>
      <c r="D15" s="25">
        <v>68382.5</v>
      </c>
      <c r="E15" s="17">
        <v>101108.4</v>
      </c>
      <c r="F15" s="25">
        <f t="shared" si="0"/>
        <v>31630.9</v>
      </c>
      <c r="G15" s="25">
        <v>10791.7</v>
      </c>
      <c r="H15" s="25">
        <v>5392.3</v>
      </c>
      <c r="I15" s="25">
        <v>15446.9</v>
      </c>
    </row>
    <row r="16" spans="1:9">
      <c r="A16" s="5">
        <v>2008</v>
      </c>
      <c r="B16" s="27">
        <v>207116.6</v>
      </c>
      <c r="C16" s="15">
        <v>27781.8</v>
      </c>
      <c r="D16" s="25">
        <v>77791.5</v>
      </c>
      <c r="E16" s="17">
        <v>101543.3</v>
      </c>
      <c r="F16" s="25">
        <f t="shared" si="0"/>
        <v>32963.300000000003</v>
      </c>
      <c r="G16" s="25">
        <v>11034.4</v>
      </c>
      <c r="H16" s="25">
        <v>6083.9</v>
      </c>
      <c r="I16" s="25">
        <v>15845</v>
      </c>
    </row>
    <row r="17" spans="1:9">
      <c r="A17" s="5">
        <v>2009</v>
      </c>
      <c r="B17" s="27">
        <v>170724.8</v>
      </c>
      <c r="C17" s="15">
        <v>25053.9</v>
      </c>
      <c r="D17" s="25">
        <v>59931.8</v>
      </c>
      <c r="E17" s="17">
        <v>85739.199999999997</v>
      </c>
      <c r="F17" s="25">
        <f t="shared" si="0"/>
        <v>31005.800000000003</v>
      </c>
      <c r="G17" s="25">
        <v>9529.6</v>
      </c>
      <c r="H17" s="25">
        <v>5883.6</v>
      </c>
      <c r="I17" s="25">
        <v>15592.6</v>
      </c>
    </row>
    <row r="18" spans="1:9">
      <c r="A18" s="5">
        <v>2010</v>
      </c>
      <c r="B18" s="27">
        <v>179702.3</v>
      </c>
      <c r="C18" s="15">
        <v>23396.6</v>
      </c>
      <c r="D18" s="25">
        <v>66784.3</v>
      </c>
      <c r="E18" s="17">
        <v>89521.4</v>
      </c>
      <c r="F18" s="25">
        <f t="shared" si="0"/>
        <v>32571.9</v>
      </c>
      <c r="G18" s="25">
        <v>10199.5</v>
      </c>
      <c r="H18" s="25">
        <v>6373.2</v>
      </c>
      <c r="I18" s="25">
        <v>15999.2</v>
      </c>
    </row>
    <row r="20" spans="1:9">
      <c r="A20" s="4"/>
      <c r="B20" s="10" t="s">
        <v>21</v>
      </c>
      <c r="C20" s="8"/>
      <c r="D20" s="8"/>
      <c r="E20" s="8"/>
      <c r="F20" s="8"/>
      <c r="G20" s="8"/>
      <c r="H20" s="8"/>
      <c r="I20" s="8"/>
    </row>
    <row r="21" spans="1:9">
      <c r="A21" s="29" t="s">
        <v>22</v>
      </c>
      <c r="B21" s="18">
        <f t="shared" ref="B21:I23" si="1">IF(ISERROR((POWER(VLOOKUP(VALUE(RIGHT($A21,4)),$A$3:$I$19,COLUMN(B$19),)/VLOOKUP(VALUE(LEFT($A21,4)),$A$3:$I$19,COLUMN(B$19),),1/(VALUE(RIGHT($A21,4))-VALUE(LEFT($A21,4))))-1)*100),"n.a.",(POWER(VLOOKUP(VALUE(RIGHT($A21,4)),$A$3:$I$19,COLUMN(B$19),)/VLOOKUP(VALUE(LEFT($A21,4)),$A$3:$I$19,COLUMN(B$19),),1/(VALUE(RIGHT($A21,4))-VALUE(LEFT($A21,4))))-1)*100)</f>
        <v>3.7667485546084789</v>
      </c>
      <c r="C21" s="9">
        <f t="shared" si="1"/>
        <v>2.77354211701617</v>
      </c>
      <c r="D21" s="9">
        <f t="shared" si="1"/>
        <v>7.0919703432450687</v>
      </c>
      <c r="E21" s="9">
        <f t="shared" si="1"/>
        <v>2.2165000200234486</v>
      </c>
      <c r="F21" s="9">
        <f t="shared" si="1"/>
        <v>4.3082526708456692</v>
      </c>
      <c r="G21" s="9">
        <f t="shared" si="1"/>
        <v>4.3166336701166763</v>
      </c>
      <c r="H21" s="9">
        <f t="shared" si="1"/>
        <v>1.7330858134325</v>
      </c>
      <c r="I21" s="9">
        <f t="shared" si="1"/>
        <v>5.6424221166540667</v>
      </c>
    </row>
    <row r="22" spans="1:9">
      <c r="A22" s="29" t="s">
        <v>23</v>
      </c>
      <c r="B22" s="19">
        <f t="shared" si="1"/>
        <v>6.1449485950639371</v>
      </c>
      <c r="C22" s="9">
        <f t="shared" si="1"/>
        <v>-0.87293409749057416</v>
      </c>
      <c r="D22" s="9">
        <f t="shared" si="1"/>
        <v>6.8669628023696694</v>
      </c>
      <c r="E22" s="9">
        <f t="shared" si="1"/>
        <v>7.431879584425527</v>
      </c>
      <c r="F22" s="9">
        <f t="shared" si="1"/>
        <v>12.334052350573788</v>
      </c>
      <c r="G22" s="9">
        <f t="shared" si="1"/>
        <v>15.647776209490893</v>
      </c>
      <c r="H22" s="9">
        <f t="shared" si="1"/>
        <v>14.198296941404553</v>
      </c>
      <c r="I22" s="9">
        <f t="shared" si="1"/>
        <v>8.4017769511166804</v>
      </c>
    </row>
    <row r="23" spans="1:9">
      <c r="A23" s="29" t="s">
        <v>24</v>
      </c>
      <c r="B23" s="19">
        <f t="shared" si="1"/>
        <v>3.0637337805082154</v>
      </c>
      <c r="C23" s="9">
        <f t="shared" si="1"/>
        <v>3.8934209795232544</v>
      </c>
      <c r="D23" s="9">
        <f t="shared" si="1"/>
        <v>7.1595649417227847</v>
      </c>
      <c r="E23" s="9">
        <f t="shared" si="1"/>
        <v>0.70182840089463294</v>
      </c>
      <c r="F23" s="9">
        <f t="shared" si="1"/>
        <v>2.0142506199267496</v>
      </c>
      <c r="G23" s="9">
        <f t="shared" si="1"/>
        <v>1.138951517039577</v>
      </c>
      <c r="H23" s="9">
        <f t="shared" si="1"/>
        <v>-1.7340640287329956</v>
      </c>
      <c r="I23" s="9">
        <f t="shared" si="1"/>
        <v>4.8283945264119721</v>
      </c>
    </row>
    <row r="27" spans="1:9" ht="22.5">
      <c r="A27" s="4"/>
      <c r="B27" s="26" t="s">
        <v>64</v>
      </c>
      <c r="C27" s="14" t="s">
        <v>65</v>
      </c>
      <c r="D27" s="3" t="s">
        <v>66</v>
      </c>
      <c r="E27" s="16" t="s">
        <v>67</v>
      </c>
      <c r="F27" s="3" t="s">
        <v>68</v>
      </c>
      <c r="G27" s="3" t="s">
        <v>69</v>
      </c>
      <c r="H27" s="3" t="s">
        <v>70</v>
      </c>
      <c r="I27" s="3" t="s">
        <v>71</v>
      </c>
    </row>
    <row r="28" spans="1:9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</row>
    <row r="29" spans="1:9">
      <c r="A29" s="5">
        <v>1997</v>
      </c>
      <c r="B29" s="28">
        <f>IF(ISERROR((B5/$B5)*100),"..",(B5/$B5)*100)</f>
        <v>100</v>
      </c>
      <c r="C29" s="22">
        <f t="shared" ref="C29:I29" si="2">IF(ISERROR((C5/$B5)*100),"..",(C5/$B5)*100)</f>
        <v>14.753620371270291</v>
      </c>
      <c r="D29" s="24">
        <f t="shared" si="2"/>
        <v>24.662530642217686</v>
      </c>
      <c r="E29" s="23">
        <f t="shared" si="2"/>
        <v>60.583848986512024</v>
      </c>
      <c r="F29" s="24">
        <f t="shared" si="2"/>
        <v>16.939611883241</v>
      </c>
      <c r="G29" s="24">
        <f t="shared" si="2"/>
        <v>5.2988988599835132</v>
      </c>
      <c r="H29" s="24">
        <f t="shared" si="2"/>
        <v>4.5872434782921712</v>
      </c>
      <c r="I29" s="24">
        <f t="shared" si="2"/>
        <v>7.0534695449653171</v>
      </c>
    </row>
    <row r="30" spans="1:9">
      <c r="A30" s="5">
        <v>1998</v>
      </c>
      <c r="B30" s="28">
        <f t="shared" ref="B30:I40" si="3">IF(ISERROR((B6/$B6)*100),"..",(B6/$B6)*100)</f>
        <v>100</v>
      </c>
      <c r="C30" s="22">
        <f t="shared" si="3"/>
        <v>13.390566790623124</v>
      </c>
      <c r="D30" s="24">
        <f t="shared" si="3"/>
        <v>24.464327030443663</v>
      </c>
      <c r="E30" s="23">
        <f t="shared" si="3"/>
        <v>62.145106178933204</v>
      </c>
      <c r="F30" s="24">
        <f t="shared" si="3"/>
        <v>18.405941191658595</v>
      </c>
      <c r="G30" s="24">
        <f t="shared" si="3"/>
        <v>6.6918044550554461</v>
      </c>
      <c r="H30" s="24">
        <f t="shared" si="3"/>
        <v>4.2023921696180375</v>
      </c>
      <c r="I30" s="24">
        <f t="shared" si="3"/>
        <v>7.5117445669851097</v>
      </c>
    </row>
    <row r="31" spans="1:9">
      <c r="A31" s="5">
        <v>1999</v>
      </c>
      <c r="B31" s="28">
        <f t="shared" si="3"/>
        <v>100</v>
      </c>
      <c r="C31" s="22">
        <f t="shared" si="3"/>
        <v>13.825082605499709</v>
      </c>
      <c r="D31" s="24">
        <f t="shared" si="3"/>
        <v>23.361528175861913</v>
      </c>
      <c r="E31" s="23">
        <f t="shared" si="3"/>
        <v>62.813389218638385</v>
      </c>
      <c r="F31" s="24">
        <f t="shared" si="3"/>
        <v>19.029726830441511</v>
      </c>
      <c r="G31" s="24">
        <f t="shared" si="3"/>
        <v>6.7458171633084252</v>
      </c>
      <c r="H31" s="24">
        <f t="shared" si="3"/>
        <v>4.8041399511176124</v>
      </c>
      <c r="I31" s="24">
        <f t="shared" si="3"/>
        <v>7.4797697160154737</v>
      </c>
    </row>
    <row r="32" spans="1:9">
      <c r="A32" s="5">
        <v>2000</v>
      </c>
      <c r="B32" s="28">
        <f t="shared" si="3"/>
        <v>100</v>
      </c>
      <c r="C32" s="22">
        <f t="shared" si="3"/>
        <v>12.016482706101552</v>
      </c>
      <c r="D32" s="24">
        <f t="shared" si="3"/>
        <v>25.169236696596002</v>
      </c>
      <c r="E32" s="23">
        <f t="shared" si="3"/>
        <v>62.814280597302449</v>
      </c>
      <c r="F32" s="24">
        <f t="shared" si="3"/>
        <v>20.078891842023676</v>
      </c>
      <c r="G32" s="24">
        <f t="shared" si="3"/>
        <v>6.8532960897217876</v>
      </c>
      <c r="H32" s="24">
        <f t="shared" si="3"/>
        <v>5.7125850698468223</v>
      </c>
      <c r="I32" s="24">
        <f t="shared" si="3"/>
        <v>7.5130106824550698</v>
      </c>
    </row>
    <row r="33" spans="1:9">
      <c r="A33" s="5">
        <v>2001</v>
      </c>
      <c r="B33" s="28">
        <f t="shared" si="3"/>
        <v>100</v>
      </c>
      <c r="C33" s="22">
        <f t="shared" si="3"/>
        <v>12.050582044569264</v>
      </c>
      <c r="D33" s="24">
        <f t="shared" si="3"/>
        <v>26.911933314162152</v>
      </c>
      <c r="E33" s="23">
        <f t="shared" si="3"/>
        <v>61.037559334187321</v>
      </c>
      <c r="F33" s="24">
        <f t="shared" si="3"/>
        <v>19.883703125525184</v>
      </c>
      <c r="G33" s="24">
        <f t="shared" si="3"/>
        <v>5.7721940671414647</v>
      </c>
      <c r="H33" s="24">
        <f t="shared" si="3"/>
        <v>5.9313646769717998</v>
      </c>
      <c r="I33" s="24">
        <f t="shared" si="3"/>
        <v>8.180144381411921</v>
      </c>
    </row>
    <row r="34" spans="1:9">
      <c r="A34" s="5">
        <v>2002</v>
      </c>
      <c r="B34" s="28">
        <f t="shared" si="3"/>
        <v>100</v>
      </c>
      <c r="C34" s="22">
        <f t="shared" si="3"/>
        <v>12.096292898314367</v>
      </c>
      <c r="D34" s="24">
        <f t="shared" si="3"/>
        <v>25.935366974377228</v>
      </c>
      <c r="E34" s="23">
        <f t="shared" si="3"/>
        <v>61.968340127308409</v>
      </c>
      <c r="F34" s="24">
        <f t="shared" si="3"/>
        <v>19.689768227516595</v>
      </c>
      <c r="G34" s="24">
        <f t="shared" si="3"/>
        <v>6.0724636124718661</v>
      </c>
      <c r="H34" s="24">
        <f t="shared" si="3"/>
        <v>5.5232179047963879</v>
      </c>
      <c r="I34" s="24">
        <f t="shared" si="3"/>
        <v>8.0940867102483409</v>
      </c>
    </row>
    <row r="35" spans="1:9">
      <c r="A35" s="5">
        <v>2003</v>
      </c>
      <c r="B35" s="28">
        <f t="shared" si="3"/>
        <v>100</v>
      </c>
      <c r="C35" s="22">
        <f t="shared" si="3"/>
        <v>11.833412696702917</v>
      </c>
      <c r="D35" s="24">
        <f t="shared" si="3"/>
        <v>27.990333764446053</v>
      </c>
      <c r="E35" s="23">
        <f t="shared" si="3"/>
        <v>60.176253538851029</v>
      </c>
      <c r="F35" s="24">
        <f t="shared" si="3"/>
        <v>18.712396805952476</v>
      </c>
      <c r="G35" s="24">
        <f t="shared" si="3"/>
        <v>6.1266045081860661</v>
      </c>
      <c r="H35" s="24">
        <f t="shared" si="3"/>
        <v>4.7287444219684742</v>
      </c>
      <c r="I35" s="24">
        <f t="shared" si="3"/>
        <v>7.857047875797937</v>
      </c>
    </row>
    <row r="36" spans="1:9">
      <c r="A36" s="5">
        <v>2004</v>
      </c>
      <c r="B36" s="28">
        <f t="shared" si="3"/>
        <v>100</v>
      </c>
      <c r="C36" s="22">
        <f t="shared" si="3"/>
        <v>12.507738289843061</v>
      </c>
      <c r="D36" s="24">
        <f t="shared" si="3"/>
        <v>29.54371562134628</v>
      </c>
      <c r="E36" s="23">
        <f t="shared" si="3"/>
        <v>57.948546088810652</v>
      </c>
      <c r="F36" s="24">
        <f t="shared" si="3"/>
        <v>18.423511569383194</v>
      </c>
      <c r="G36" s="24">
        <f t="shared" si="3"/>
        <v>6.3305524405218137</v>
      </c>
      <c r="H36" s="24">
        <f t="shared" si="3"/>
        <v>4.1806217523924705</v>
      </c>
      <c r="I36" s="24">
        <f t="shared" si="3"/>
        <v>7.9123373764689102</v>
      </c>
    </row>
    <row r="37" spans="1:9">
      <c r="A37" s="5">
        <v>2005</v>
      </c>
      <c r="B37" s="28">
        <f t="shared" si="3"/>
        <v>100</v>
      </c>
      <c r="C37" s="22">
        <f t="shared" si="3"/>
        <v>11.021811033675331</v>
      </c>
      <c r="D37" s="24">
        <f t="shared" si="3"/>
        <v>32.840071691668008</v>
      </c>
      <c r="E37" s="23">
        <f t="shared" si="3"/>
        <v>56.138177499512189</v>
      </c>
      <c r="F37" s="24">
        <f t="shared" si="3"/>
        <v>17.342590295125884</v>
      </c>
      <c r="G37" s="24">
        <f t="shared" si="3"/>
        <v>5.9343163635750447</v>
      </c>
      <c r="H37" s="24">
        <f t="shared" si="3"/>
        <v>3.5576628901667267</v>
      </c>
      <c r="I37" s="24">
        <f t="shared" si="3"/>
        <v>7.8506110413841119</v>
      </c>
    </row>
    <row r="38" spans="1:9">
      <c r="A38" s="5">
        <v>2006</v>
      </c>
      <c r="B38" s="28">
        <f t="shared" si="3"/>
        <v>100</v>
      </c>
      <c r="C38" s="22">
        <f t="shared" si="3"/>
        <v>12.544545709176308</v>
      </c>
      <c r="D38" s="24">
        <f t="shared" si="3"/>
        <v>33.519057160709288</v>
      </c>
      <c r="E38" s="23">
        <f t="shared" si="3"/>
        <v>53.936343265895324</v>
      </c>
      <c r="F38" s="24">
        <f t="shared" si="3"/>
        <v>16.36195677935061</v>
      </c>
      <c r="G38" s="24">
        <f t="shared" si="3"/>
        <v>5.9782819468683339</v>
      </c>
      <c r="H38" s="24">
        <f t="shared" si="3"/>
        <v>3.2397711847973625</v>
      </c>
      <c r="I38" s="24">
        <f t="shared" si="3"/>
        <v>7.1439036476849154</v>
      </c>
    </row>
    <row r="39" spans="1:9">
      <c r="A39" s="5">
        <v>2007</v>
      </c>
      <c r="B39" s="28">
        <f t="shared" si="3"/>
        <v>100</v>
      </c>
      <c r="C39" s="22">
        <f t="shared" si="3"/>
        <v>12.466333900567838</v>
      </c>
      <c r="D39" s="24">
        <f t="shared" si="3"/>
        <v>35.316157920151632</v>
      </c>
      <c r="E39" s="23">
        <f t="shared" si="3"/>
        <v>52.217456534257437</v>
      </c>
      <c r="F39" s="24">
        <f t="shared" si="3"/>
        <v>16.335785611180114</v>
      </c>
      <c r="G39" s="24">
        <f t="shared" si="3"/>
        <v>5.5733759576923978</v>
      </c>
      <c r="H39" s="24">
        <f t="shared" si="3"/>
        <v>2.7848545805262113</v>
      </c>
      <c r="I39" s="24">
        <f t="shared" si="3"/>
        <v>7.9775550729615059</v>
      </c>
    </row>
    <row r="40" spans="1:9">
      <c r="A40" s="5">
        <v>2008</v>
      </c>
      <c r="B40" s="28">
        <f t="shared" si="3"/>
        <v>100</v>
      </c>
      <c r="C40" s="22">
        <f t="shared" si="3"/>
        <v>13.413603738184191</v>
      </c>
      <c r="D40" s="24">
        <f t="shared" si="3"/>
        <v>37.55927820367851</v>
      </c>
      <c r="E40" s="23">
        <f t="shared" si="3"/>
        <v>49.027118058137297</v>
      </c>
      <c r="F40" s="24">
        <f t="shared" si="3"/>
        <v>15.915334647247011</v>
      </c>
      <c r="G40" s="24">
        <f t="shared" si="3"/>
        <v>5.3276270467939311</v>
      </c>
      <c r="H40" s="24">
        <f t="shared" si="3"/>
        <v>2.9374275166741826</v>
      </c>
      <c r="I40" s="24">
        <f t="shared" si="3"/>
        <v>7.6502800837788962</v>
      </c>
    </row>
    <row r="41" spans="1:9">
      <c r="A41" s="5">
        <v>2009</v>
      </c>
      <c r="B41" s="28">
        <f t="shared" ref="B41:I42" si="4">IF(ISERROR((B17/$B17)*100),"..",(B17/$B17)*100)</f>
        <v>100</v>
      </c>
      <c r="C41" s="22">
        <f t="shared" si="4"/>
        <v>14.675020852272198</v>
      </c>
      <c r="D41" s="24">
        <f t="shared" si="4"/>
        <v>35.104331649531886</v>
      </c>
      <c r="E41" s="23">
        <f t="shared" si="4"/>
        <v>50.220706071994229</v>
      </c>
      <c r="F41" s="24">
        <f t="shared" si="4"/>
        <v>18.161274753287167</v>
      </c>
      <c r="G41" s="24">
        <f t="shared" si="4"/>
        <v>5.5818486827924243</v>
      </c>
      <c r="H41" s="24">
        <f t="shared" si="4"/>
        <v>3.4462479967760986</v>
      </c>
      <c r="I41" s="24">
        <f t="shared" si="4"/>
        <v>9.133178073718641</v>
      </c>
    </row>
    <row r="42" spans="1:9">
      <c r="A42" s="5">
        <v>2010</v>
      </c>
      <c r="B42" s="28">
        <f t="shared" si="4"/>
        <v>100</v>
      </c>
      <c r="C42" s="22">
        <f t="shared" si="4"/>
        <v>13.01964415591787</v>
      </c>
      <c r="D42" s="24">
        <f t="shared" si="4"/>
        <v>37.163853773713527</v>
      </c>
      <c r="E42" s="23">
        <f t="shared" si="4"/>
        <v>49.816502070368607</v>
      </c>
      <c r="F42" s="24">
        <f t="shared" si="4"/>
        <v>18.12547752588587</v>
      </c>
      <c r="G42" s="24">
        <f t="shared" si="4"/>
        <v>5.6757759917374457</v>
      </c>
      <c r="H42" s="24">
        <f t="shared" si="4"/>
        <v>3.546532236927407</v>
      </c>
      <c r="I42" s="24">
        <f t="shared" si="4"/>
        <v>8.9031692972210159</v>
      </c>
    </row>
    <row r="43" spans="1:9">
      <c r="F43" s="6"/>
    </row>
    <row r="44" spans="1:9">
      <c r="B44" s="1" t="s">
        <v>20</v>
      </c>
      <c r="C44" s="1" t="s">
        <v>59</v>
      </c>
    </row>
    <row r="48" spans="1:9" ht="12.75">
      <c r="B48" s="7" t="str">
        <f>'Table of Contents'!B29</f>
        <v>Table 20: Gross Investment as a Share of Nominal GDP, Canada, Business Sector Industries, 1997-2010</v>
      </c>
    </row>
    <row r="50" spans="1:9" ht="22.5">
      <c r="A50" s="4"/>
      <c r="B50" s="26" t="s">
        <v>64</v>
      </c>
      <c r="C50" s="14" t="s">
        <v>65</v>
      </c>
      <c r="D50" s="3" t="s">
        <v>66</v>
      </c>
      <c r="E50" s="16" t="s">
        <v>67</v>
      </c>
      <c r="F50" s="3" t="s">
        <v>68</v>
      </c>
      <c r="G50" s="3" t="s">
        <v>69</v>
      </c>
      <c r="H50" s="3" t="s">
        <v>70</v>
      </c>
      <c r="I50" s="3" t="s">
        <v>71</v>
      </c>
    </row>
    <row r="51" spans="1:9">
      <c r="A51" s="5"/>
      <c r="B51" s="77" t="s">
        <v>60</v>
      </c>
      <c r="C51" s="78"/>
      <c r="D51" s="78"/>
      <c r="E51" s="78"/>
      <c r="F51" s="78"/>
      <c r="G51" s="78"/>
      <c r="H51" s="78"/>
      <c r="I51" s="78"/>
    </row>
    <row r="52" spans="1:9">
      <c r="A52" s="5">
        <v>1997</v>
      </c>
      <c r="B52" s="28">
        <f>IF(ISERROR((B5/NGDP_Can!$B5)*100),"..",(B5/NGDP_Can!$B5)*100)</f>
        <v>18.150052725235778</v>
      </c>
      <c r="C52" s="22">
        <f>IF(ISERROR((C5/NGDP_Can!$B5)*100),"..",(C5/NGDP_Can!$B5)*100)</f>
        <v>2.6777898762666839</v>
      </c>
      <c r="D52" s="24">
        <f>IF(ISERROR((D5/NGDP_Can!$B5)*100),"..",(D5/NGDP_Can!$B5)*100)</f>
        <v>4.4762623149399401</v>
      </c>
      <c r="E52" s="23">
        <f>IF(ISERROR((E5/NGDP_Can!$B5)*100),"..",(E5/NGDP_Can!$B5)*100)</f>
        <v>10.996000534029154</v>
      </c>
      <c r="F52" s="24">
        <f>IF(ISERROR((F5/NGDP_Can!$B5)*100),"..",(F5/NGDP_Can!$B5)*100)</f>
        <v>3.074548488258547</v>
      </c>
      <c r="G52" s="24">
        <f>IF(ISERROR((G5/NGDP_Can!$B5)*100),"..",(G5/NGDP_Can!$B5)*100)</f>
        <v>0.96175293694392516</v>
      </c>
      <c r="H52" s="24">
        <f>IF(ISERROR((H5/NGDP_Can!$B5)*100),"..",(H5/NGDP_Can!$B5)*100)</f>
        <v>0.83258710994496865</v>
      </c>
      <c r="I52" s="24">
        <f>IF(ISERROR((I5/NGDP_Can!$B5)*100),"..",(I5/NGDP_Can!$B5)*100)</f>
        <v>1.2802084413696531</v>
      </c>
    </row>
    <row r="53" spans="1:9">
      <c r="A53" s="5">
        <v>1998</v>
      </c>
      <c r="B53" s="28">
        <f>IF(ISERROR((B6/NGDP_Can!$B6)*100),"..",(B6/NGDP_Can!$B6)*100)</f>
        <v>18.733824437864186</v>
      </c>
      <c r="C53" s="22">
        <f>IF(ISERROR((C6/NGDP_Can!$B6)*100),"..",(C6/NGDP_Can!$B6)*100)</f>
        <v>2.508565273790281</v>
      </c>
      <c r="D53" s="24">
        <f>IF(ISERROR((D6/NGDP_Can!$B6)*100),"..",(D6/NGDP_Can!$B6)*100)</f>
        <v>4.5831040757882686</v>
      </c>
      <c r="E53" s="23">
        <f>IF(ISERROR((E6/NGDP_Can!$B6)*100),"..",(E6/NGDP_Can!$B6)*100)</f>
        <v>11.642155088285636</v>
      </c>
      <c r="F53" s="24">
        <f>IF(ISERROR((F6/NGDP_Can!$B6)*100),"..",(F6/NGDP_Can!$B6)*100)</f>
        <v>3.4481367089818487</v>
      </c>
      <c r="G53" s="24">
        <f>IF(ISERROR((G6/NGDP_Can!$B6)*100),"..",(G6/NGDP_Can!$B6)*100)</f>
        <v>1.2536308983352613</v>
      </c>
      <c r="H53" s="24">
        <f>IF(ISERROR((H6/NGDP_Can!$B6)*100),"..",(H6/NGDP_Can!$B6)*100)</f>
        <v>0.78726877124679495</v>
      </c>
      <c r="I53" s="24">
        <f>IF(ISERROR((I6/NGDP_Can!$B6)*100),"..",(I6/NGDP_Can!$B6)*100)</f>
        <v>1.4072370393997917</v>
      </c>
    </row>
    <row r="54" spans="1:9">
      <c r="A54" s="5">
        <v>1999</v>
      </c>
      <c r="B54" s="28">
        <f>IF(ISERROR((B7/NGDP_Can!$B7)*100),"..",(B7/NGDP_Can!$B7)*100)</f>
        <v>18.152297132090524</v>
      </c>
      <c r="C54" s="22">
        <f>IF(ISERROR((C7/NGDP_Can!$B7)*100),"..",(C7/NGDP_Can!$B7)*100)</f>
        <v>2.5095700733072692</v>
      </c>
      <c r="D54" s="24">
        <f>IF(ISERROR((D7/NGDP_Can!$B7)*100),"..",(D7/NGDP_Can!$B7)*100)</f>
        <v>4.2406540090795009</v>
      </c>
      <c r="E54" s="23">
        <f>IF(ISERROR((E7/NGDP_Can!$B7)*100),"..",(E7/NGDP_Can!$B7)*100)</f>
        <v>11.402073049703752</v>
      </c>
      <c r="F54" s="24">
        <f>IF(ISERROR((F7/NGDP_Can!$B7)*100),"..",(F7/NGDP_Can!$B7)*100)</f>
        <v>3.4543325576868948</v>
      </c>
      <c r="G54" s="24">
        <f>IF(ISERROR((G7/NGDP_Can!$B7)*100),"..",(G7/NGDP_Can!$B7)*100)</f>
        <v>1.2245207754713054</v>
      </c>
      <c r="H54" s="24">
        <f>IF(ISERROR((H7/NGDP_Can!$B7)*100),"..",(H7/NGDP_Can!$B7)*100)</f>
        <v>0.87206175856833745</v>
      </c>
      <c r="I54" s="24">
        <f>IF(ISERROR((I7/NGDP_Can!$B7)*100),"..",(I7/NGDP_Can!$B7)*100)</f>
        <v>1.3577500236472519</v>
      </c>
    </row>
    <row r="55" spans="1:9">
      <c r="A55" s="5">
        <v>2000</v>
      </c>
      <c r="B55" s="28">
        <f>IF(ISERROR((B8/NGDP_Can!$B8)*100),"..",(B8/NGDP_Can!$B8)*100)</f>
        <v>17.265659691140918</v>
      </c>
      <c r="C55" s="22">
        <f>IF(ISERROR((C8/NGDP_Can!$B8)*100),"..",(C8/NGDP_Can!$B8)*100)</f>
        <v>2.0747250108802948</v>
      </c>
      <c r="D55" s="24">
        <f>IF(ISERROR((D8/NGDP_Can!$B8)*100),"..",(D8/NGDP_Can!$B8)*100)</f>
        <v>4.3456347548920231</v>
      </c>
      <c r="E55" s="23">
        <f>IF(ISERROR((E8/NGDP_Can!$B8)*100),"..",(E8/NGDP_Can!$B8)*100)</f>
        <v>10.845299925368598</v>
      </c>
      <c r="F55" s="24">
        <f>IF(ISERROR((F8/NGDP_Can!$B8)*100),"..",(F8/NGDP_Can!$B8)*100)</f>
        <v>3.4667531351960643</v>
      </c>
      <c r="G55" s="24">
        <f>IF(ISERROR((G8/NGDP_Can!$B8)*100),"..",(G8/NGDP_Can!$B8)*100)</f>
        <v>1.1832667804776311</v>
      </c>
      <c r="H55" s="24">
        <f>IF(ISERROR((H8/NGDP_Can!$B8)*100),"..",(H8/NGDP_Can!$B8)*100)</f>
        <v>0.98631549772667704</v>
      </c>
      <c r="I55" s="24">
        <f>IF(ISERROR((I8/NGDP_Can!$B8)*100),"..",(I8/NGDP_Can!$B8)*100)</f>
        <v>1.2971708569917559</v>
      </c>
    </row>
    <row r="56" spans="1:9">
      <c r="A56" s="5">
        <v>2001</v>
      </c>
      <c r="B56" s="28">
        <f>IF(ISERROR((B9/NGDP_Can!$B9)*100),"..",(B9/NGDP_Can!$B9)*100)</f>
        <v>16.891437924835863</v>
      </c>
      <c r="C56" s="22">
        <f>IF(ISERROR((C9/NGDP_Can!$B9)*100),"..",(C9/NGDP_Can!$B9)*100)</f>
        <v>2.0355165856398338</v>
      </c>
      <c r="D56" s="24">
        <f>IF(ISERROR((D9/NGDP_Can!$B9)*100),"..",(D9/NGDP_Can!$B9)*100)</f>
        <v>4.5458125101349234</v>
      </c>
      <c r="E56" s="23">
        <f>IF(ISERROR((E9/NGDP_Can!$B9)*100),"..",(E9/NGDP_Can!$B9)*100)</f>
        <v>10.310121445769111</v>
      </c>
      <c r="F56" s="24">
        <f>IF(ISERROR((F9/NGDP_Can!$B9)*100),"..",(F9/NGDP_Can!$B9)*100)</f>
        <v>3.3586433706067349</v>
      </c>
      <c r="G56" s="24">
        <f>IF(ISERROR((G9/NGDP_Can!$B9)*100),"..",(G9/NGDP_Can!$B9)*100)</f>
        <v>0.97500657775225896</v>
      </c>
      <c r="H56" s="24">
        <f>IF(ISERROR((H9/NGDP_Can!$B9)*100),"..",(H9/NGDP_Can!$B9)*100)</f>
        <v>1.0018927825063328</v>
      </c>
      <c r="I56" s="24">
        <f>IF(ISERROR((I9/NGDP_Can!$B9)*100),"..",(I9/NGDP_Can!$B9)*100)</f>
        <v>1.3817440103481433</v>
      </c>
    </row>
    <row r="57" spans="1:9">
      <c r="A57" s="5">
        <v>2002</v>
      </c>
      <c r="B57" s="28">
        <f>IF(ISERROR((B10/NGDP_Can!$B10)*100),"..",(B10/NGDP_Can!$B10)*100)</f>
        <v>15.981542271606308</v>
      </c>
      <c r="C57" s="22">
        <f>IF(ISERROR((C10/NGDP_Can!$B10)*100),"..",(C10/NGDP_Can!$B10)*100)</f>
        <v>1.9331741628414223</v>
      </c>
      <c r="D57" s="24">
        <f>IF(ISERROR((D10/NGDP_Can!$B10)*100),"..",(D10/NGDP_Can!$B10)*100)</f>
        <v>4.1448716363063181</v>
      </c>
      <c r="E57" s="23">
        <f>IF(ISERROR((E10/NGDP_Can!$B10)*100),"..",(E10/NGDP_Can!$B10)*100)</f>
        <v>9.903496472458567</v>
      </c>
      <c r="F57" s="24">
        <f>IF(ISERROR((F10/NGDP_Can!$B10)*100),"..",(F10/NGDP_Can!$B10)*100)</f>
        <v>3.1467286324618726</v>
      </c>
      <c r="G57" s="24">
        <f>IF(ISERROR((G10/NGDP_Can!$B10)*100),"..",(G10/NGDP_Can!$B10)*100)</f>
        <v>0.97047333915510281</v>
      </c>
      <c r="H57" s="24">
        <f>IF(ISERROR((H10/NGDP_Can!$B10)*100),"..",(H10/NGDP_Can!$B10)*100)</f>
        <v>0.88269540420796289</v>
      </c>
      <c r="I57" s="24">
        <f>IF(ISERROR((I10/NGDP_Can!$B10)*100),"..",(I10/NGDP_Can!$B10)*100)</f>
        <v>1.2935598890988071</v>
      </c>
    </row>
    <row r="58" spans="1:9">
      <c r="A58" s="5">
        <v>2003</v>
      </c>
      <c r="B58" s="28">
        <f>IF(ISERROR((B11/NGDP_Can!$B11)*100),"..",(B11/NGDP_Can!$B11)*100)</f>
        <v>15.621845829738465</v>
      </c>
      <c r="C58" s="22">
        <f>IF(ISERROR((C11/NGDP_Can!$B11)*100),"..",(C11/NGDP_Can!$B11)*100)</f>
        <v>1.8485974878756268</v>
      </c>
      <c r="D58" s="24">
        <f>IF(ISERROR((D11/NGDP_Can!$B11)*100),"..",(D11/NGDP_Can!$B11)*100)</f>
        <v>4.3726067879109936</v>
      </c>
      <c r="E58" s="23">
        <f>IF(ISERROR((E11/NGDP_Can!$B11)*100),"..",(E11/NGDP_Can!$B11)*100)</f>
        <v>9.4006415539518464</v>
      </c>
      <c r="F58" s="24">
        <f>IF(ISERROR((F11/NGDP_Can!$B11)*100),"..",(F11/NGDP_Can!$B11)*100)</f>
        <v>2.923221780074801</v>
      </c>
      <c r="G58" s="24">
        <f>IF(ISERROR((G11/NGDP_Can!$B11)*100),"..",(G11/NGDP_Can!$B11)*100)</f>
        <v>0.95708871086663383</v>
      </c>
      <c r="H58" s="24">
        <f>IF(ISERROR((H11/NGDP_Can!$B11)*100),"..",(H11/NGDP_Can!$B11)*100)</f>
        <v>0.73871716328227244</v>
      </c>
      <c r="I58" s="24">
        <f>IF(ISERROR((I11/NGDP_Can!$B11)*100),"..",(I11/NGDP_Can!$B11)*100)</f>
        <v>1.2274159059258947</v>
      </c>
    </row>
    <row r="59" spans="1:9">
      <c r="A59" s="5">
        <v>2004</v>
      </c>
      <c r="B59" s="28">
        <f>IF(ISERROR((B12/NGDP_Can!$B12)*100),"..",(B12/NGDP_Can!$B12)*100)</f>
        <v>15.862379415484758</v>
      </c>
      <c r="C59" s="22">
        <f>IF(ISERROR((C12/NGDP_Can!$B12)*100),"..",(C12/NGDP_Can!$B12)*100)</f>
        <v>1.9840249038307716</v>
      </c>
      <c r="D59" s="24">
        <f>IF(ISERROR((D12/NGDP_Can!$B12)*100),"..",(D12/NGDP_Can!$B12)*100)</f>
        <v>4.6863362652897882</v>
      </c>
      <c r="E59" s="23">
        <f>IF(ISERROR((E12/NGDP_Can!$B12)*100),"..",(E12/NGDP_Can!$B12)*100)</f>
        <v>9.1920182463641993</v>
      </c>
      <c r="F59" s="24">
        <f>IF(ISERROR((F12/NGDP_Can!$B12)*100),"..",(F12/NGDP_Can!$B12)*100)</f>
        <v>2.922407306791293</v>
      </c>
      <c r="G59" s="24">
        <f>IF(ISERROR((G12/NGDP_Can!$B12)*100),"..",(G12/NGDP_Can!$B12)*100)</f>
        <v>1.0041762472118003</v>
      </c>
      <c r="H59" s="24">
        <f>IF(ISERROR((H12/NGDP_Can!$B12)*100),"..",(H12/NGDP_Can!$B12)*100)</f>
        <v>0.66314608429078159</v>
      </c>
      <c r="I59" s="24">
        <f>IF(ISERROR((I12/NGDP_Can!$B12)*100),"..",(I12/NGDP_Can!$B12)*100)</f>
        <v>1.2550849752887112</v>
      </c>
    </row>
    <row r="60" spans="1:9">
      <c r="A60" s="5">
        <v>2005</v>
      </c>
      <c r="B60" s="28">
        <f>IF(ISERROR((B13/NGDP_Can!$B13)*100),"..",(B13/NGDP_Can!$B13)*100)</f>
        <v>16.798634618393379</v>
      </c>
      <c r="C60" s="22">
        <f>IF(ISERROR((C13/NGDP_Can!$B13)*100),"..",(C13/NGDP_Can!$B13)*100)</f>
        <v>1.8515137638768848</v>
      </c>
      <c r="D60" s="24">
        <f>IF(ISERROR((D13/NGDP_Can!$B13)*100),"..",(D13/NGDP_Can!$B13)*100)</f>
        <v>5.5166836519017464</v>
      </c>
      <c r="E60" s="23">
        <f>IF(ISERROR((E13/NGDP_Can!$B13)*100),"..",(E13/NGDP_Can!$B13)*100)</f>
        <v>9.4304473195681755</v>
      </c>
      <c r="F60" s="24">
        <f>IF(ISERROR((F13/NGDP_Can!$B13)*100),"..",(F13/NGDP_Can!$B13)*100)</f>
        <v>2.9133183770431468</v>
      </c>
      <c r="G60" s="24">
        <f>IF(ISERROR((G13/NGDP_Can!$B13)*100),"..",(G13/NGDP_Can!$B13)*100)</f>
        <v>0.99688412301650042</v>
      </c>
      <c r="H60" s="24">
        <f>IF(ISERROR((H13/NGDP_Can!$B13)*100),"..",(H13/NGDP_Can!$B13)*100)</f>
        <v>0.59763878987328212</v>
      </c>
      <c r="I60" s="24">
        <f>IF(ISERROR((I13/NGDP_Can!$B13)*100),"..",(I13/NGDP_Can!$B13)*100)</f>
        <v>1.3187954641533643</v>
      </c>
    </row>
    <row r="61" spans="1:9">
      <c r="A61" s="5">
        <v>2006</v>
      </c>
      <c r="B61" s="28">
        <f>IF(ISERROR((B14/NGDP_Can!$B14)*100),"..",(B14/NGDP_Can!$B14)*100)</f>
        <v>17.79192689946499</v>
      </c>
      <c r="C61" s="22">
        <f>IF(ISERROR((C14/NGDP_Can!$B14)*100),"..",(C14/NGDP_Can!$B14)*100)</f>
        <v>2.2319164024466205</v>
      </c>
      <c r="D61" s="24">
        <f>IF(ISERROR((D14/NGDP_Can!$B14)*100),"..",(D14/NGDP_Can!$B14)*100)</f>
        <v>5.9636861474232816</v>
      </c>
      <c r="E61" s="23">
        <f>IF(ISERROR((E14/NGDP_Can!$B14)*100),"..",(E14/NGDP_Can!$B14)*100)</f>
        <v>9.596314766112604</v>
      </c>
      <c r="F61" s="24">
        <f>IF(ISERROR((F14/NGDP_Can!$B14)*100),"..",(F14/NGDP_Can!$B14)*100)</f>
        <v>2.9111073895041173</v>
      </c>
      <c r="G61" s="24">
        <f>IF(ISERROR((G14/NGDP_Can!$B14)*100),"..",(G14/NGDP_Can!$B14)*100)</f>
        <v>1.0636515538307263</v>
      </c>
      <c r="H61" s="24">
        <f>IF(ISERROR((H14/NGDP_Can!$B14)*100),"..",(H14/NGDP_Can!$B14)*100)</f>
        <v>0.57641772090907761</v>
      </c>
      <c r="I61" s="24">
        <f>IF(ISERROR((I14/NGDP_Can!$B14)*100),"..",(I14/NGDP_Can!$B14)*100)</f>
        <v>1.2710381147643131</v>
      </c>
    </row>
    <row r="62" spans="1:9">
      <c r="A62" s="5">
        <v>2007</v>
      </c>
      <c r="B62" s="28">
        <f>IF(ISERROR((B15/NGDP_Can!$B15)*100),"..",(B15/NGDP_Can!$B15)*100)</f>
        <v>17.593474081592408</v>
      </c>
      <c r="C62" s="22">
        <f>IF(ISERROR((C15/NGDP_Can!$B15)*100),"..",(C15/NGDP_Can!$B15)*100)</f>
        <v>2.1932612237211706</v>
      </c>
      <c r="D62" s="24">
        <f>IF(ISERROR((D15/NGDP_Can!$B15)*100),"..",(D15/NGDP_Can!$B15)*100)</f>
        <v>6.2133390902961221</v>
      </c>
      <c r="E62" s="23">
        <f>IF(ISERROR((E15/NGDP_Can!$B15)*100),"..",(E15/NGDP_Can!$B15)*100)</f>
        <v>9.1868646814213637</v>
      </c>
      <c r="F62" s="24">
        <f>IF(ISERROR((F15/NGDP_Can!$B15)*100),"..",(F15/NGDP_Can!$B15)*100)</f>
        <v>2.8740322075274758</v>
      </c>
      <c r="G62" s="24">
        <f>IF(ISERROR((G15/NGDP_Can!$B15)*100),"..",(G15/NGDP_Can!$B15)*100)</f>
        <v>0.98055045458631473</v>
      </c>
      <c r="H62" s="24">
        <f>IF(ISERROR((H15/NGDP_Can!$B15)*100),"..",(H15/NGDP_Can!$B15)*100)</f>
        <v>0.489952668834918</v>
      </c>
      <c r="I62" s="24">
        <f>IF(ISERROR((I15/NGDP_Can!$B15)*100),"..",(I15/NGDP_Can!$B15)*100)</f>
        <v>1.4035290841062431</v>
      </c>
    </row>
    <row r="63" spans="1:9">
      <c r="A63" s="5">
        <v>2008</v>
      </c>
      <c r="B63" s="28">
        <f>IF(ISERROR((B16/NGDP_Can!$B16)*100),"..",(B16/NGDP_Can!$B16)*100)</f>
        <v>17.906056873912508</v>
      </c>
      <c r="C63" s="22">
        <f>IF(ISERROR((C16/NGDP_Can!$B16)*100),"..",(C16/NGDP_Can!$B16)*100)</f>
        <v>2.4018475142005156</v>
      </c>
      <c r="D63" s="24">
        <f>IF(ISERROR((D16/NGDP_Can!$B16)*100),"..",(D16/NGDP_Can!$B16)*100)</f>
        <v>6.7253857165816973</v>
      </c>
      <c r="E63" s="23">
        <f>IF(ISERROR((E16/NGDP_Can!$B16)*100),"..",(E16/NGDP_Can!$B16)*100)</f>
        <v>8.7788236431302948</v>
      </c>
      <c r="F63" s="24">
        <f>IF(ISERROR((F16/NGDP_Can!$B16)*100),"..",(F16/NGDP_Can!$B16)*100)</f>
        <v>2.8498088736095522</v>
      </c>
      <c r="G63" s="24">
        <f>IF(ISERROR((G16/NGDP_Can!$B16)*100),"..",(G16/NGDP_Can!$B16)*100)</f>
        <v>0.95396792902886673</v>
      </c>
      <c r="H63" s="24">
        <f>IF(ISERROR((H16/NGDP_Can!$B16)*100),"..",(H16/NGDP_Can!$B16)*100)</f>
        <v>0.52597744176563488</v>
      </c>
      <c r="I63" s="24">
        <f>IF(ISERROR((I16/NGDP_Can!$B16)*100),"..",(I16/NGDP_Can!$B16)*100)</f>
        <v>1.3698635028150503</v>
      </c>
    </row>
    <row r="64" spans="1:9">
      <c r="A64" s="5">
        <v>2009</v>
      </c>
      <c r="B64" s="28" t="str">
        <f>IF(ISERROR((B17/NGDP_Can!$B17)*100),"..",(B17/NGDP_Can!$B17)*100)</f>
        <v>..</v>
      </c>
      <c r="C64" s="22" t="str">
        <f>IF(ISERROR((C17/NGDP_Can!$B17)*100),"..",(C17/NGDP_Can!$B17)*100)</f>
        <v>..</v>
      </c>
      <c r="D64" s="24" t="str">
        <f>IF(ISERROR((D17/NGDP_Can!$B17)*100),"..",(D17/NGDP_Can!$B17)*100)</f>
        <v>..</v>
      </c>
      <c r="E64" s="23" t="str">
        <f>IF(ISERROR((E17/NGDP_Can!$B17)*100),"..",(E17/NGDP_Can!$B17)*100)</f>
        <v>..</v>
      </c>
      <c r="F64" s="24" t="str">
        <f>IF(ISERROR((F17/NGDP_Can!$B17)*100),"..",(F17/NGDP_Can!$B17)*100)</f>
        <v>..</v>
      </c>
      <c r="G64" s="24" t="str">
        <f>IF(ISERROR((G17/NGDP_Can!$B17)*100),"..",(G17/NGDP_Can!$B17)*100)</f>
        <v>..</v>
      </c>
      <c r="H64" s="24" t="str">
        <f>IF(ISERROR((H17/NGDP_Can!$B17)*100),"..",(H17/NGDP_Can!$B17)*100)</f>
        <v>..</v>
      </c>
      <c r="I64" s="24" t="str">
        <f>IF(ISERROR((I17/NGDP_Can!$B17)*100),"..",(I17/NGDP_Can!$B17)*100)</f>
        <v>..</v>
      </c>
    </row>
    <row r="65" spans="1:9">
      <c r="A65" s="5">
        <v>2010</v>
      </c>
      <c r="B65" s="28" t="str">
        <f>IF(ISERROR((B18/NGDP_Can!$B18)*100),"..",(B18/NGDP_Can!$B18)*100)</f>
        <v>..</v>
      </c>
      <c r="C65" s="22" t="str">
        <f>IF(ISERROR((C18/NGDP_Can!$B18)*100),"..",(C18/NGDP_Can!$B18)*100)</f>
        <v>..</v>
      </c>
      <c r="D65" s="24" t="str">
        <f>IF(ISERROR((D18/NGDP_Can!$B18)*100),"..",(D18/NGDP_Can!$B18)*100)</f>
        <v>..</v>
      </c>
      <c r="E65" s="23" t="str">
        <f>IF(ISERROR((E18/NGDP_Can!$B18)*100),"..",(E18/NGDP_Can!$B18)*100)</f>
        <v>..</v>
      </c>
      <c r="F65" s="24" t="str">
        <f>IF(ISERROR((F18/NGDP_Can!$B18)*100),"..",(F18/NGDP_Can!$B18)*100)</f>
        <v>..</v>
      </c>
      <c r="G65" s="24" t="str">
        <f>IF(ISERROR((G18/NGDP_Can!$B18)*100),"..",(G18/NGDP_Can!$B18)*100)</f>
        <v>..</v>
      </c>
      <c r="H65" s="24" t="str">
        <f>IF(ISERROR((H18/NGDP_Can!$B18)*100),"..",(H18/NGDP_Can!$B18)*100)</f>
        <v>..</v>
      </c>
      <c r="I65" s="24" t="str">
        <f>IF(ISERROR((I18/NGDP_Can!$B18)*100),"..",(I18/NGDP_Can!$B18)*100)</f>
        <v>..</v>
      </c>
    </row>
    <row r="67" spans="1:9">
      <c r="B67" s="1" t="s">
        <v>20</v>
      </c>
      <c r="C67" s="1" t="s">
        <v>202</v>
      </c>
    </row>
    <row r="71" spans="1:9" ht="12.75">
      <c r="B71" s="7" t="str">
        <f>'Table of Contents'!B30</f>
        <v>Table 21: Real Gross Investment (Fixed, Non-Res) by Asset Type, Canada, Business Sector Industries, 1997-2010</v>
      </c>
    </row>
    <row r="73" spans="1:9" ht="22.5">
      <c r="A73" s="4"/>
      <c r="B73" s="26" t="s">
        <v>64</v>
      </c>
      <c r="C73" s="14" t="s">
        <v>65</v>
      </c>
      <c r="D73" s="3" t="s">
        <v>66</v>
      </c>
      <c r="E73" s="16" t="s">
        <v>67</v>
      </c>
      <c r="F73" s="3" t="s">
        <v>68</v>
      </c>
      <c r="G73" s="3" t="s">
        <v>69</v>
      </c>
      <c r="H73" s="3" t="s">
        <v>70</v>
      </c>
      <c r="I73" s="3" t="s">
        <v>71</v>
      </c>
    </row>
    <row r="74" spans="1:9" ht="11.25" customHeight="1">
      <c r="A74" s="5"/>
      <c r="B74" s="77" t="s">
        <v>60</v>
      </c>
      <c r="C74" s="78"/>
      <c r="D74" s="78"/>
      <c r="E74" s="78"/>
      <c r="F74" s="78"/>
      <c r="G74" s="78"/>
      <c r="H74" s="78"/>
      <c r="I74" s="78"/>
    </row>
    <row r="75" spans="1:9">
      <c r="A75" s="5">
        <v>1997</v>
      </c>
      <c r="B75" s="27">
        <v>116017.2</v>
      </c>
      <c r="C75" s="15">
        <v>18742.099999999999</v>
      </c>
      <c r="D75" s="25">
        <v>29869.599999999999</v>
      </c>
      <c r="E75" s="17">
        <v>67843.100000000006</v>
      </c>
      <c r="F75" s="25">
        <f>SUM(G75:I75)</f>
        <v>15888.3</v>
      </c>
      <c r="G75" s="25">
        <v>2774.9</v>
      </c>
      <c r="H75" s="25">
        <v>5362.6</v>
      </c>
      <c r="I75" s="25">
        <v>7750.8</v>
      </c>
    </row>
    <row r="76" spans="1:9">
      <c r="A76" s="5">
        <v>1998</v>
      </c>
      <c r="B76" s="27">
        <v>122361.3</v>
      </c>
      <c r="C76" s="15">
        <v>17950</v>
      </c>
      <c r="D76" s="25">
        <v>30976.9</v>
      </c>
      <c r="E76" s="17">
        <v>73638.600000000006</v>
      </c>
      <c r="F76" s="25">
        <f t="shared" ref="F76:F88" si="5">SUM(G76:I76)</f>
        <v>18604.699999999997</v>
      </c>
      <c r="G76" s="25">
        <v>4467</v>
      </c>
      <c r="H76" s="25">
        <v>5077.3</v>
      </c>
      <c r="I76" s="25">
        <v>9060.4</v>
      </c>
    </row>
    <row r="77" spans="1:9">
      <c r="A77" s="5">
        <v>1999</v>
      </c>
      <c r="B77" s="27">
        <v>129842.8</v>
      </c>
      <c r="C77" s="15">
        <v>19045.7</v>
      </c>
      <c r="D77" s="25">
        <v>30926.3</v>
      </c>
      <c r="E77" s="17">
        <v>79982.899999999994</v>
      </c>
      <c r="F77" s="25">
        <f t="shared" si="5"/>
        <v>21674.6</v>
      </c>
      <c r="G77" s="25">
        <v>5935.8</v>
      </c>
      <c r="H77" s="25">
        <v>6167.5</v>
      </c>
      <c r="I77" s="25">
        <v>9571.2999999999993</v>
      </c>
    </row>
    <row r="78" spans="1:9">
      <c r="A78" s="5">
        <v>2000</v>
      </c>
      <c r="B78" s="27">
        <v>135938.20000000001</v>
      </c>
      <c r="C78" s="15">
        <v>16713.8</v>
      </c>
      <c r="D78" s="25">
        <v>34346</v>
      </c>
      <c r="E78" s="17">
        <v>84872.4</v>
      </c>
      <c r="F78" s="25">
        <f t="shared" si="5"/>
        <v>25083.199999999997</v>
      </c>
      <c r="G78" s="25">
        <v>7327.2</v>
      </c>
      <c r="H78" s="25">
        <v>7841.2</v>
      </c>
      <c r="I78" s="25">
        <v>9914.7999999999993</v>
      </c>
    </row>
    <row r="79" spans="1:9">
      <c r="A79" s="5">
        <v>2001</v>
      </c>
      <c r="B79" s="27">
        <v>135062.39999999999</v>
      </c>
      <c r="C79" s="15">
        <v>16438.900000000001</v>
      </c>
      <c r="D79" s="25">
        <v>36463.599999999999</v>
      </c>
      <c r="E79" s="17">
        <v>82169.2</v>
      </c>
      <c r="F79" s="25">
        <f t="shared" si="5"/>
        <v>25633.199999999997</v>
      </c>
      <c r="G79" s="25">
        <v>6932.1</v>
      </c>
      <c r="H79" s="25">
        <v>7956.2</v>
      </c>
      <c r="I79" s="25">
        <v>10744.9</v>
      </c>
    </row>
    <row r="80" spans="1:9">
      <c r="A80" s="5">
        <v>2002</v>
      </c>
      <c r="B80" s="27">
        <v>130360.6</v>
      </c>
      <c r="C80" s="15">
        <v>15768.8</v>
      </c>
      <c r="D80" s="25">
        <v>33809.5</v>
      </c>
      <c r="E80" s="17">
        <v>80782.3</v>
      </c>
      <c r="F80" s="25">
        <f t="shared" si="5"/>
        <v>25667.7</v>
      </c>
      <c r="G80" s="25">
        <v>7916.1</v>
      </c>
      <c r="H80" s="25">
        <v>7200.1</v>
      </c>
      <c r="I80" s="25">
        <v>10551.5</v>
      </c>
    </row>
    <row r="81" spans="1:9">
      <c r="A81" s="5">
        <v>2003</v>
      </c>
      <c r="B81" s="27">
        <v>139733.79999999999</v>
      </c>
      <c r="C81" s="15">
        <v>15368.1</v>
      </c>
      <c r="D81" s="25">
        <v>37355.5</v>
      </c>
      <c r="E81" s="17">
        <v>87049.3</v>
      </c>
      <c r="F81" s="25">
        <f t="shared" si="5"/>
        <v>27778.400000000001</v>
      </c>
      <c r="G81" s="25">
        <v>9393.2999999999993</v>
      </c>
      <c r="H81" s="25">
        <v>7149.2</v>
      </c>
      <c r="I81" s="25">
        <v>11235.9</v>
      </c>
    </row>
    <row r="82" spans="1:9">
      <c r="A82" s="5">
        <v>2004</v>
      </c>
      <c r="B82" s="27">
        <v>153349.6</v>
      </c>
      <c r="C82" s="15">
        <v>16615.3</v>
      </c>
      <c r="D82" s="25">
        <v>40545.699999999997</v>
      </c>
      <c r="E82" s="17">
        <v>96338.4</v>
      </c>
      <c r="F82" s="25">
        <f t="shared" si="5"/>
        <v>32930.199999999997</v>
      </c>
      <c r="G82" s="25">
        <v>12568</v>
      </c>
      <c r="H82" s="25">
        <v>7647.2</v>
      </c>
      <c r="I82" s="25">
        <v>12715</v>
      </c>
    </row>
    <row r="83" spans="1:9">
      <c r="A83" s="5">
        <v>2005</v>
      </c>
      <c r="B83" s="27">
        <v>172809</v>
      </c>
      <c r="C83" s="15">
        <v>15637.1</v>
      </c>
      <c r="D83" s="25">
        <v>47652.1</v>
      </c>
      <c r="E83" s="17">
        <v>110110.1</v>
      </c>
      <c r="F83" s="25">
        <f t="shared" si="5"/>
        <v>38258</v>
      </c>
      <c r="G83" s="25">
        <v>15648.9</v>
      </c>
      <c r="H83" s="25">
        <v>7891.1</v>
      </c>
      <c r="I83" s="25">
        <v>14718</v>
      </c>
    </row>
    <row r="84" spans="1:9">
      <c r="A84" s="5">
        <v>2006</v>
      </c>
      <c r="B84" s="27">
        <v>190058.6</v>
      </c>
      <c r="C84" s="15">
        <v>18471.5</v>
      </c>
      <c r="D84" s="25">
        <v>50128.4</v>
      </c>
      <c r="E84" s="17">
        <v>122506.3</v>
      </c>
      <c r="F84" s="25">
        <f t="shared" si="5"/>
        <v>43915</v>
      </c>
      <c r="G84" s="25">
        <v>19978.5</v>
      </c>
      <c r="H84" s="25">
        <v>8463.2000000000007</v>
      </c>
      <c r="I84" s="25">
        <v>15473.3</v>
      </c>
    </row>
    <row r="85" spans="1:9">
      <c r="A85" s="5">
        <v>2007</v>
      </c>
      <c r="B85" s="27">
        <v>194978</v>
      </c>
      <c r="C85" s="15">
        <v>17501.5</v>
      </c>
      <c r="D85" s="25">
        <v>52120.6</v>
      </c>
      <c r="E85" s="17">
        <v>126950.2</v>
      </c>
      <c r="F85" s="25">
        <f t="shared" si="5"/>
        <v>47530</v>
      </c>
      <c r="G85" s="25">
        <v>21344.2</v>
      </c>
      <c r="H85" s="25">
        <v>8036.6</v>
      </c>
      <c r="I85" s="25">
        <v>18149.2</v>
      </c>
    </row>
    <row r="86" spans="1:9">
      <c r="A86" s="5">
        <v>2008</v>
      </c>
      <c r="B86" s="27">
        <v>201859.5</v>
      </c>
      <c r="C86" s="15">
        <v>18569.5</v>
      </c>
      <c r="D86" s="25">
        <v>56642.3</v>
      </c>
      <c r="E86" s="17">
        <v>126127.2</v>
      </c>
      <c r="F86" s="25">
        <f t="shared" si="5"/>
        <v>50811.5</v>
      </c>
      <c r="G86" s="25">
        <v>23537</v>
      </c>
      <c r="H86" s="25">
        <v>9145.7999999999993</v>
      </c>
      <c r="I86" s="25">
        <v>18128.7</v>
      </c>
    </row>
    <row r="87" spans="1:9">
      <c r="A87" s="5">
        <v>2009</v>
      </c>
      <c r="B87" s="27">
        <v>161242.4</v>
      </c>
      <c r="C87" s="15">
        <v>17525.599999999999</v>
      </c>
      <c r="D87" s="25">
        <v>42424.6</v>
      </c>
      <c r="E87" s="17">
        <v>100727.9</v>
      </c>
      <c r="F87" s="25">
        <f t="shared" si="5"/>
        <v>45403.9</v>
      </c>
      <c r="G87" s="25">
        <v>19766.900000000001</v>
      </c>
      <c r="H87" s="25">
        <v>8416.4</v>
      </c>
      <c r="I87" s="25">
        <v>17220.599999999999</v>
      </c>
    </row>
    <row r="88" spans="1:9">
      <c r="A88" s="5">
        <v>2010</v>
      </c>
      <c r="B88" s="27">
        <v>172490.1</v>
      </c>
      <c r="C88" s="15">
        <v>16246.2</v>
      </c>
      <c r="D88" s="25">
        <v>45209.8</v>
      </c>
      <c r="E88" s="17">
        <v>112414.8</v>
      </c>
      <c r="F88" s="25">
        <f t="shared" si="5"/>
        <v>52079.5</v>
      </c>
      <c r="G88" s="25">
        <v>24263.1</v>
      </c>
      <c r="H88" s="25">
        <v>9916.7000000000007</v>
      </c>
      <c r="I88" s="25">
        <v>17899.7</v>
      </c>
    </row>
    <row r="90" spans="1:9">
      <c r="A90" s="4"/>
      <c r="B90" s="10" t="s">
        <v>21</v>
      </c>
      <c r="C90" s="8"/>
      <c r="D90" s="8"/>
      <c r="E90" s="8"/>
      <c r="F90" s="8"/>
      <c r="G90" s="8"/>
      <c r="H90" s="8"/>
      <c r="I90" s="8"/>
    </row>
    <row r="91" spans="1:9">
      <c r="A91" s="29" t="s">
        <v>22</v>
      </c>
      <c r="B91" s="18">
        <f t="shared" ref="B91:I93" si="6">IF(ISERROR((POWER(VLOOKUP(VALUE(RIGHT($A91,4)),$A$73:$I$89,COLUMN(B$89),)/VLOOKUP(VALUE(LEFT($A91,4)),$A$73:$I$89,COLUMN(B$89),),1/(VALUE(RIGHT($A91,4))-VALUE(LEFT($A91,4))))-1)*100),"n.a.",(POWER(VLOOKUP(VALUE(RIGHT($A91,4)),$A$73:$I$89,COLUMN(B$89),)/VLOOKUP(VALUE(LEFT($A91,4)),$A$73:$I$89,COLUMN(B$89),),1/(VALUE(RIGHT($A91,4))-VALUE(LEFT($A91,4))))-1)*100)</f>
        <v>3.0977930657407837</v>
      </c>
      <c r="C91" s="9">
        <f t="shared" si="6"/>
        <v>-1.0933124552626849</v>
      </c>
      <c r="D91" s="9">
        <f t="shared" si="6"/>
        <v>3.2396202483266467</v>
      </c>
      <c r="E91" s="20">
        <f t="shared" si="6"/>
        <v>3.9610364542785659</v>
      </c>
      <c r="F91" s="9">
        <f t="shared" si="6"/>
        <v>9.5621941603009741</v>
      </c>
      <c r="G91" s="9">
        <f t="shared" si="6"/>
        <v>18.151266373154094</v>
      </c>
      <c r="H91" s="9">
        <f t="shared" si="6"/>
        <v>4.8426111169983299</v>
      </c>
      <c r="I91" s="9">
        <f t="shared" si="6"/>
        <v>6.6501519599911685</v>
      </c>
    </row>
    <row r="92" spans="1:9">
      <c r="A92" s="29" t="s">
        <v>23</v>
      </c>
      <c r="B92" s="19">
        <f t="shared" si="6"/>
        <v>5.4240537721665927</v>
      </c>
      <c r="C92" s="9">
        <f t="shared" si="6"/>
        <v>-3.7459563353132608</v>
      </c>
      <c r="D92" s="9">
        <f t="shared" si="6"/>
        <v>4.7648477705223513</v>
      </c>
      <c r="E92" s="21">
        <f t="shared" si="6"/>
        <v>7.7507412127796993</v>
      </c>
      <c r="F92" s="9">
        <f t="shared" si="6"/>
        <v>16.439903407795377</v>
      </c>
      <c r="G92" s="9">
        <f t="shared" si="6"/>
        <v>38.21767067021613</v>
      </c>
      <c r="H92" s="9">
        <f t="shared" si="6"/>
        <v>13.501702473993715</v>
      </c>
      <c r="I92" s="9">
        <f t="shared" si="6"/>
        <v>8.5539945491517564</v>
      </c>
    </row>
    <row r="93" spans="1:9">
      <c r="A93" s="29" t="s">
        <v>24</v>
      </c>
      <c r="B93" s="19">
        <f t="shared" si="6"/>
        <v>2.4099763620597958</v>
      </c>
      <c r="C93" s="9">
        <f t="shared" si="6"/>
        <v>-0.28335469277974701</v>
      </c>
      <c r="D93" s="9">
        <f t="shared" si="6"/>
        <v>2.7863967963764669</v>
      </c>
      <c r="E93" s="21">
        <f t="shared" si="6"/>
        <v>2.8503327013145618</v>
      </c>
      <c r="F93" s="9">
        <f t="shared" si="6"/>
        <v>7.5792188573299502</v>
      </c>
      <c r="G93" s="9">
        <f t="shared" si="6"/>
        <v>12.719959540067837</v>
      </c>
      <c r="H93" s="9">
        <f t="shared" si="6"/>
        <v>2.3760724752337037</v>
      </c>
      <c r="I93" s="9">
        <f t="shared" si="6"/>
        <v>6.0855370762862737</v>
      </c>
    </row>
    <row r="95" spans="1:9">
      <c r="B95" s="1" t="s">
        <v>20</v>
      </c>
      <c r="C95" s="1" t="s">
        <v>59</v>
      </c>
    </row>
  </sheetData>
  <mergeCells count="4">
    <mergeCell ref="B74:I74"/>
    <mergeCell ref="B4:I4"/>
    <mergeCell ref="B28:I28"/>
    <mergeCell ref="B51:I51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rowBreaks count="1" manualBreakCount="1">
    <brk id="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Y58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Contents'!B31</f>
        <v>Table 22: Nominal Net Capital Stock (Fixed, Non-Res), Canada, Business Sector Industries, 1997-2010</v>
      </c>
      <c r="K1" s="7" t="str">
        <f>B1 &amp; " (continued)"</f>
        <v>Table 22: Nominal Net Capital Stock (Fixed, Non-Res), Canada, Business Sector Industries, 1997-2010 (continued)</v>
      </c>
      <c r="L1" s="7"/>
      <c r="V1" s="7" t="str">
        <f>K1</f>
        <v>Table 22: Nominal Net Capital Stock (Fixed, Non-Res),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696765.4</v>
      </c>
      <c r="C5" s="15">
        <f>SUM(D5:H5)</f>
        <v>405011.19999999995</v>
      </c>
      <c r="D5" s="25">
        <v>34073.5</v>
      </c>
      <c r="E5" s="25">
        <v>100368.3</v>
      </c>
      <c r="F5" s="25">
        <v>147029.79999999999</v>
      </c>
      <c r="G5" s="25">
        <v>10617.8</v>
      </c>
      <c r="H5" s="25">
        <v>112921.8</v>
      </c>
      <c r="I5" s="25" t="s">
        <v>33</v>
      </c>
      <c r="J5" s="17" t="s">
        <v>33</v>
      </c>
      <c r="K5" s="25">
        <f>SUM(L5:U5)</f>
        <v>291754.30000000005</v>
      </c>
      <c r="L5" s="25">
        <v>13609.4</v>
      </c>
      <c r="M5" s="25">
        <v>23602.1</v>
      </c>
      <c r="N5" s="25">
        <v>68336</v>
      </c>
      <c r="O5" s="25">
        <v>40715.1</v>
      </c>
      <c r="P5" s="25">
        <v>112522.3</v>
      </c>
      <c r="Q5" s="25">
        <v>5259.7</v>
      </c>
      <c r="R5" s="25">
        <v>2705</v>
      </c>
      <c r="S5" s="25">
        <v>6042.4</v>
      </c>
      <c r="T5" s="25">
        <v>12526.7</v>
      </c>
      <c r="U5" s="17">
        <v>6435.6</v>
      </c>
      <c r="V5" s="25">
        <f>B5-D5</f>
        <v>662691.9</v>
      </c>
      <c r="W5" s="25">
        <v>359345.5</v>
      </c>
      <c r="X5" s="25" t="s">
        <v>33</v>
      </c>
      <c r="Y5" s="13" t="s">
        <v>33</v>
      </c>
    </row>
    <row r="6" spans="1:25">
      <c r="A6" s="5">
        <v>1998</v>
      </c>
      <c r="B6" s="27">
        <v>736271.2</v>
      </c>
      <c r="C6" s="15">
        <f t="shared" ref="C6:C18" si="0">SUM(D6:H6)</f>
        <v>424670.39999999991</v>
      </c>
      <c r="D6" s="25">
        <v>35216.300000000003</v>
      </c>
      <c r="E6" s="25">
        <v>108196.5</v>
      </c>
      <c r="F6" s="25">
        <v>149776.9</v>
      </c>
      <c r="G6" s="25">
        <v>11393.8</v>
      </c>
      <c r="H6" s="25">
        <v>120086.9</v>
      </c>
      <c r="I6" s="25" t="s">
        <v>33</v>
      </c>
      <c r="J6" s="17" t="s">
        <v>33</v>
      </c>
      <c r="K6" s="25">
        <f t="shared" ref="K6:K18" si="1">SUM(L6:U6)</f>
        <v>311600.5</v>
      </c>
      <c r="L6" s="25">
        <v>14503.4</v>
      </c>
      <c r="M6" s="25">
        <v>24672.7</v>
      </c>
      <c r="N6" s="25">
        <v>74983.7</v>
      </c>
      <c r="O6" s="25">
        <v>42737.599999999999</v>
      </c>
      <c r="P6" s="25">
        <v>119318.59999999999</v>
      </c>
      <c r="Q6" s="25">
        <v>6546.7</v>
      </c>
      <c r="R6" s="25">
        <v>2716.1</v>
      </c>
      <c r="S6" s="25">
        <v>6345</v>
      </c>
      <c r="T6" s="25">
        <v>12910.2</v>
      </c>
      <c r="U6" s="17">
        <v>6866.5</v>
      </c>
      <c r="V6" s="25">
        <f t="shared" ref="V6:V18" si="2">B6-D6</f>
        <v>701054.89999999991</v>
      </c>
      <c r="W6" s="25">
        <v>377534.4</v>
      </c>
      <c r="X6" s="25" t="s">
        <v>33</v>
      </c>
      <c r="Y6" s="13" t="s">
        <v>33</v>
      </c>
    </row>
    <row r="7" spans="1:25">
      <c r="A7" s="5">
        <v>1999</v>
      </c>
      <c r="B7" s="27">
        <v>763619.7</v>
      </c>
      <c r="C7" s="15">
        <f t="shared" si="0"/>
        <v>431410.79999999993</v>
      </c>
      <c r="D7" s="25">
        <v>36120.9</v>
      </c>
      <c r="E7" s="25">
        <v>111875.9</v>
      </c>
      <c r="F7" s="25">
        <v>148484.9</v>
      </c>
      <c r="G7" s="25">
        <v>12254.8</v>
      </c>
      <c r="H7" s="25">
        <v>122674.3</v>
      </c>
      <c r="I7" s="25" t="s">
        <v>33</v>
      </c>
      <c r="J7" s="17" t="s">
        <v>33</v>
      </c>
      <c r="K7" s="25">
        <f t="shared" si="1"/>
        <v>332209</v>
      </c>
      <c r="L7" s="25">
        <v>15248.1</v>
      </c>
      <c r="M7" s="25">
        <v>25660.400000000001</v>
      </c>
      <c r="N7" s="25">
        <v>82208.5</v>
      </c>
      <c r="O7" s="25">
        <v>44400.800000000003</v>
      </c>
      <c r="P7" s="25">
        <v>127599.9</v>
      </c>
      <c r="Q7" s="25">
        <v>7462.7</v>
      </c>
      <c r="R7" s="25">
        <v>2715.7</v>
      </c>
      <c r="S7" s="25">
        <v>6706.4</v>
      </c>
      <c r="T7" s="25">
        <v>13091.7</v>
      </c>
      <c r="U7" s="17">
        <v>7114.8</v>
      </c>
      <c r="V7" s="25">
        <f t="shared" si="2"/>
        <v>727498.79999999993</v>
      </c>
      <c r="W7" s="25">
        <v>383364</v>
      </c>
      <c r="X7" s="25" t="s">
        <v>33</v>
      </c>
      <c r="Y7" s="13" t="s">
        <v>33</v>
      </c>
    </row>
    <row r="8" spans="1:25">
      <c r="A8" s="5">
        <v>2000</v>
      </c>
      <c r="B8" s="27">
        <v>801546.5</v>
      </c>
      <c r="C8" s="15">
        <f t="shared" si="0"/>
        <v>447742</v>
      </c>
      <c r="D8" s="25">
        <v>36124.800000000003</v>
      </c>
      <c r="E8" s="25">
        <v>122968.3</v>
      </c>
      <c r="F8" s="25">
        <v>148695.29999999999</v>
      </c>
      <c r="G8" s="25">
        <v>13260.7</v>
      </c>
      <c r="H8" s="25">
        <v>126692.9</v>
      </c>
      <c r="I8" s="25" t="s">
        <v>33</v>
      </c>
      <c r="J8" s="17" t="s">
        <v>33</v>
      </c>
      <c r="K8" s="25">
        <f t="shared" si="1"/>
        <v>353804.49999999994</v>
      </c>
      <c r="L8" s="25">
        <v>16093.6</v>
      </c>
      <c r="M8" s="25">
        <v>27745.200000000001</v>
      </c>
      <c r="N8" s="25">
        <v>86074.8</v>
      </c>
      <c r="O8" s="25">
        <v>47028.4</v>
      </c>
      <c r="P8" s="25">
        <v>137031.79999999999</v>
      </c>
      <c r="Q8" s="25">
        <v>8941.7999999999993</v>
      </c>
      <c r="R8" s="25">
        <v>2828.3</v>
      </c>
      <c r="S8" s="25">
        <v>7175.1</v>
      </c>
      <c r="T8" s="25">
        <v>13354.4</v>
      </c>
      <c r="U8" s="17">
        <v>7531.1</v>
      </c>
      <c r="V8" s="25">
        <f t="shared" si="2"/>
        <v>765421.7</v>
      </c>
      <c r="W8" s="25">
        <v>399485.9</v>
      </c>
      <c r="X8" s="25" t="s">
        <v>33</v>
      </c>
      <c r="Y8" s="13" t="s">
        <v>33</v>
      </c>
    </row>
    <row r="9" spans="1:25">
      <c r="A9" s="5">
        <v>2001</v>
      </c>
      <c r="B9" s="27">
        <v>832003.5</v>
      </c>
      <c r="C9" s="15">
        <f t="shared" si="0"/>
        <v>463510.4</v>
      </c>
      <c r="D9" s="25">
        <v>36274.800000000003</v>
      </c>
      <c r="E9" s="25">
        <v>135517</v>
      </c>
      <c r="F9" s="25">
        <v>150603.70000000001</v>
      </c>
      <c r="G9" s="25">
        <v>14078.8</v>
      </c>
      <c r="H9" s="25">
        <v>127036.1</v>
      </c>
      <c r="I9" s="25" t="s">
        <v>33</v>
      </c>
      <c r="J9" s="17" t="s">
        <v>33</v>
      </c>
      <c r="K9" s="25">
        <f t="shared" si="1"/>
        <v>368493.3000000001</v>
      </c>
      <c r="L9" s="25">
        <v>16817.099999999999</v>
      </c>
      <c r="M9" s="25">
        <v>29484.3</v>
      </c>
      <c r="N9" s="25">
        <v>89551.3</v>
      </c>
      <c r="O9" s="25">
        <v>50365.5</v>
      </c>
      <c r="P9" s="25">
        <v>140994.40000000002</v>
      </c>
      <c r="Q9" s="25">
        <v>9447.7000000000007</v>
      </c>
      <c r="R9" s="25">
        <v>2850</v>
      </c>
      <c r="S9" s="25">
        <v>7513.4</v>
      </c>
      <c r="T9" s="25">
        <v>13409.7</v>
      </c>
      <c r="U9" s="17">
        <v>8059.9</v>
      </c>
      <c r="V9" s="25">
        <f t="shared" si="2"/>
        <v>795728.7</v>
      </c>
      <c r="W9" s="25">
        <v>414762.8</v>
      </c>
      <c r="X9" s="25" t="s">
        <v>33</v>
      </c>
      <c r="Y9" s="13" t="s">
        <v>33</v>
      </c>
    </row>
    <row r="10" spans="1:25">
      <c r="A10" s="5">
        <v>2002</v>
      </c>
      <c r="B10" s="27">
        <v>847253.4</v>
      </c>
      <c r="C10" s="15">
        <f t="shared" si="0"/>
        <v>471338.3</v>
      </c>
      <c r="D10" s="25">
        <v>37020.400000000001</v>
      </c>
      <c r="E10" s="25">
        <v>143802.5</v>
      </c>
      <c r="F10" s="25">
        <v>151401.70000000001</v>
      </c>
      <c r="G10" s="25">
        <v>14411.9</v>
      </c>
      <c r="H10" s="25">
        <v>124701.8</v>
      </c>
      <c r="I10" s="25" t="s">
        <v>33</v>
      </c>
      <c r="J10" s="17" t="s">
        <v>33</v>
      </c>
      <c r="K10" s="25">
        <f t="shared" si="1"/>
        <v>375915.10000000003</v>
      </c>
      <c r="L10" s="25">
        <v>17299</v>
      </c>
      <c r="M10" s="25">
        <v>30884.6</v>
      </c>
      <c r="N10" s="25">
        <v>92157</v>
      </c>
      <c r="O10" s="25">
        <v>51484.9</v>
      </c>
      <c r="P10" s="25">
        <v>141011.4</v>
      </c>
      <c r="Q10" s="25">
        <v>10043.4</v>
      </c>
      <c r="R10" s="25">
        <v>2976.7</v>
      </c>
      <c r="S10" s="25">
        <v>7961.5</v>
      </c>
      <c r="T10" s="25">
        <v>13841.5</v>
      </c>
      <c r="U10" s="17">
        <v>8255.1</v>
      </c>
      <c r="V10" s="25">
        <f t="shared" si="2"/>
        <v>810233</v>
      </c>
      <c r="W10" s="25">
        <v>421704.7</v>
      </c>
      <c r="X10" s="25" t="s">
        <v>33</v>
      </c>
      <c r="Y10" s="13" t="s">
        <v>33</v>
      </c>
    </row>
    <row r="11" spans="1:25">
      <c r="A11" s="5">
        <v>2003</v>
      </c>
      <c r="B11" s="27">
        <v>847104.9</v>
      </c>
      <c r="C11" s="15">
        <f t="shared" si="0"/>
        <v>472104.7</v>
      </c>
      <c r="D11" s="25">
        <v>37139.1</v>
      </c>
      <c r="E11" s="25">
        <v>151262.70000000001</v>
      </c>
      <c r="F11" s="25">
        <v>150855.1</v>
      </c>
      <c r="G11" s="25">
        <v>14404.3</v>
      </c>
      <c r="H11" s="25">
        <v>118443.5</v>
      </c>
      <c r="I11" s="25" t="s">
        <v>33</v>
      </c>
      <c r="J11" s="17" t="s">
        <v>33</v>
      </c>
      <c r="K11" s="25">
        <f t="shared" si="1"/>
        <v>375000.30000000005</v>
      </c>
      <c r="L11" s="25">
        <v>17633.099999999999</v>
      </c>
      <c r="M11" s="25">
        <v>32760.6</v>
      </c>
      <c r="N11" s="25">
        <v>90659.5</v>
      </c>
      <c r="O11" s="25">
        <v>48442</v>
      </c>
      <c r="P11" s="25">
        <v>140863.40000000002</v>
      </c>
      <c r="Q11" s="25">
        <v>10013.799999999999</v>
      </c>
      <c r="R11" s="25">
        <v>3280.8</v>
      </c>
      <c r="S11" s="25">
        <v>8456.7000000000007</v>
      </c>
      <c r="T11" s="25">
        <v>14416.4</v>
      </c>
      <c r="U11" s="17">
        <v>8474</v>
      </c>
      <c r="V11" s="25">
        <f t="shared" si="2"/>
        <v>809965.8</v>
      </c>
      <c r="W11" s="25">
        <v>421576.4</v>
      </c>
      <c r="X11" s="25" t="s">
        <v>33</v>
      </c>
      <c r="Y11" s="13" t="s">
        <v>33</v>
      </c>
    </row>
    <row r="12" spans="1:25">
      <c r="A12" s="5">
        <v>2004</v>
      </c>
      <c r="B12" s="27">
        <v>884967.7</v>
      </c>
      <c r="C12" s="15">
        <f t="shared" si="0"/>
        <v>496812.20000000007</v>
      </c>
      <c r="D12" s="25">
        <v>37475.599999999999</v>
      </c>
      <c r="E12" s="25">
        <v>170867.3</v>
      </c>
      <c r="F12" s="25">
        <v>156745.5</v>
      </c>
      <c r="G12" s="25">
        <v>14964.7</v>
      </c>
      <c r="H12" s="25">
        <v>116759.1</v>
      </c>
      <c r="I12" s="25" t="s">
        <v>33</v>
      </c>
      <c r="J12" s="17" t="s">
        <v>33</v>
      </c>
      <c r="K12" s="25">
        <f t="shared" si="1"/>
        <v>388155.7</v>
      </c>
      <c r="L12" s="25">
        <v>18432.3</v>
      </c>
      <c r="M12" s="25">
        <v>36688.300000000003</v>
      </c>
      <c r="N12" s="25">
        <v>91362.6</v>
      </c>
      <c r="O12" s="25">
        <v>48778.400000000001</v>
      </c>
      <c r="P12" s="25">
        <v>145432.69999999998</v>
      </c>
      <c r="Q12" s="25">
        <v>10159.200000000001</v>
      </c>
      <c r="R12" s="25">
        <v>3540</v>
      </c>
      <c r="S12" s="25">
        <v>9253.2000000000007</v>
      </c>
      <c r="T12" s="25">
        <v>15490.1</v>
      </c>
      <c r="U12" s="17">
        <v>9018.9</v>
      </c>
      <c r="V12" s="25">
        <f t="shared" si="2"/>
        <v>847492.1</v>
      </c>
      <c r="W12" s="25">
        <v>444428.3</v>
      </c>
      <c r="X12" s="25" t="s">
        <v>33</v>
      </c>
      <c r="Y12" s="13" t="s">
        <v>33</v>
      </c>
    </row>
    <row r="13" spans="1:25">
      <c r="A13" s="5">
        <v>2005</v>
      </c>
      <c r="B13" s="27">
        <v>941887.1</v>
      </c>
      <c r="C13" s="15">
        <f t="shared" si="0"/>
        <v>535486.4</v>
      </c>
      <c r="D13" s="25">
        <v>38370.800000000003</v>
      </c>
      <c r="E13" s="25">
        <v>202306.1</v>
      </c>
      <c r="F13" s="25">
        <v>162808.5</v>
      </c>
      <c r="G13" s="25">
        <v>15848.9</v>
      </c>
      <c r="H13" s="25">
        <v>116152.1</v>
      </c>
      <c r="I13" s="25" t="s">
        <v>33</v>
      </c>
      <c r="J13" s="17" t="s">
        <v>33</v>
      </c>
      <c r="K13" s="25">
        <f t="shared" si="1"/>
        <v>406400.60000000003</v>
      </c>
      <c r="L13" s="25">
        <v>19691.599999999999</v>
      </c>
      <c r="M13" s="25">
        <v>39671.199999999997</v>
      </c>
      <c r="N13" s="25">
        <v>95680.5</v>
      </c>
      <c r="O13" s="25">
        <v>49291.8</v>
      </c>
      <c r="P13" s="25">
        <v>152145.60000000003</v>
      </c>
      <c r="Q13" s="25">
        <v>10116.200000000001</v>
      </c>
      <c r="R13" s="25">
        <v>3839.4</v>
      </c>
      <c r="S13" s="25">
        <v>9790</v>
      </c>
      <c r="T13" s="25">
        <v>16689.099999999999</v>
      </c>
      <c r="U13" s="17">
        <v>9485.2000000000007</v>
      </c>
      <c r="V13" s="25">
        <f t="shared" si="2"/>
        <v>903516.29999999993</v>
      </c>
      <c r="W13" s="25">
        <v>480422.40000000002</v>
      </c>
      <c r="X13" s="25" t="s">
        <v>33</v>
      </c>
      <c r="Y13" s="13" t="s">
        <v>33</v>
      </c>
    </row>
    <row r="14" spans="1:25">
      <c r="A14" s="5">
        <v>2006</v>
      </c>
      <c r="B14" s="27">
        <v>1019940.8</v>
      </c>
      <c r="C14" s="15">
        <f t="shared" si="0"/>
        <v>584963.80000000005</v>
      </c>
      <c r="D14" s="25">
        <v>38432.5</v>
      </c>
      <c r="E14" s="25">
        <v>241225.9</v>
      </c>
      <c r="F14" s="25">
        <v>172047.1</v>
      </c>
      <c r="G14" s="25">
        <v>17031.2</v>
      </c>
      <c r="H14" s="25">
        <v>116227.1</v>
      </c>
      <c r="I14" s="25" t="s">
        <v>33</v>
      </c>
      <c r="J14" s="17" t="s">
        <v>33</v>
      </c>
      <c r="K14" s="25">
        <f t="shared" si="1"/>
        <v>434976.9</v>
      </c>
      <c r="L14" s="25">
        <v>21287.8</v>
      </c>
      <c r="M14" s="25">
        <v>43415.5</v>
      </c>
      <c r="N14" s="25">
        <v>102022.9</v>
      </c>
      <c r="O14" s="25">
        <v>49925.599999999999</v>
      </c>
      <c r="P14" s="25">
        <v>164401.60000000001</v>
      </c>
      <c r="Q14" s="25">
        <v>10632.3</v>
      </c>
      <c r="R14" s="25">
        <v>4733.5</v>
      </c>
      <c r="S14" s="25">
        <v>10567.9</v>
      </c>
      <c r="T14" s="25">
        <v>18012.599999999999</v>
      </c>
      <c r="U14" s="17">
        <v>9977.2000000000007</v>
      </c>
      <c r="V14" s="25">
        <f t="shared" si="2"/>
        <v>981508.3</v>
      </c>
      <c r="W14" s="25">
        <v>527814.19999999995</v>
      </c>
      <c r="X14" s="25" t="s">
        <v>33</v>
      </c>
      <c r="Y14" s="13" t="s">
        <v>33</v>
      </c>
    </row>
    <row r="15" spans="1:25">
      <c r="A15" s="5">
        <v>2007</v>
      </c>
      <c r="B15" s="27">
        <v>1096787.1000000001</v>
      </c>
      <c r="C15" s="15">
        <f t="shared" si="0"/>
        <v>632566.29999999993</v>
      </c>
      <c r="D15" s="25">
        <v>39568.6</v>
      </c>
      <c r="E15" s="25">
        <v>272602.90000000002</v>
      </c>
      <c r="F15" s="25">
        <v>183549.3</v>
      </c>
      <c r="G15" s="25">
        <v>18779.8</v>
      </c>
      <c r="H15" s="25">
        <v>118065.7</v>
      </c>
      <c r="I15" s="25" t="s">
        <v>33</v>
      </c>
      <c r="J15" s="17" t="s">
        <v>33</v>
      </c>
      <c r="K15" s="25">
        <f t="shared" si="1"/>
        <v>464220.8</v>
      </c>
      <c r="L15" s="25">
        <v>23220.799999999999</v>
      </c>
      <c r="M15" s="25">
        <v>48931.6</v>
      </c>
      <c r="N15" s="25">
        <v>109614.5</v>
      </c>
      <c r="O15" s="25">
        <v>49610.1</v>
      </c>
      <c r="P15" s="25">
        <v>173617.9</v>
      </c>
      <c r="Q15" s="25">
        <v>11443.6</v>
      </c>
      <c r="R15" s="25">
        <v>5370.6</v>
      </c>
      <c r="S15" s="25">
        <v>11887.3</v>
      </c>
      <c r="T15" s="25">
        <v>19914.900000000001</v>
      </c>
      <c r="U15" s="17">
        <v>10609.5</v>
      </c>
      <c r="V15" s="25">
        <f t="shared" si="2"/>
        <v>1057218.5</v>
      </c>
      <c r="W15" s="25">
        <v>572409.59999999998</v>
      </c>
      <c r="X15" s="25" t="s">
        <v>33</v>
      </c>
      <c r="Y15" s="13" t="s">
        <v>33</v>
      </c>
    </row>
    <row r="16" spans="1:25">
      <c r="A16" s="5">
        <v>2008</v>
      </c>
      <c r="B16" s="27">
        <v>1190213.8999999999</v>
      </c>
      <c r="C16" s="15">
        <f t="shared" si="0"/>
        <v>686626.80000000016</v>
      </c>
      <c r="D16" s="25">
        <v>41764.400000000001</v>
      </c>
      <c r="E16" s="25">
        <v>303810.7</v>
      </c>
      <c r="F16" s="25">
        <v>197716.5</v>
      </c>
      <c r="G16" s="25">
        <v>21127.9</v>
      </c>
      <c r="H16" s="25">
        <v>122207.3</v>
      </c>
      <c r="I16" s="25" t="s">
        <v>33</v>
      </c>
      <c r="J16" s="17" t="s">
        <v>33</v>
      </c>
      <c r="K16" s="25">
        <f t="shared" si="1"/>
        <v>503587.09999999992</v>
      </c>
      <c r="L16" s="25">
        <v>25924.799999999999</v>
      </c>
      <c r="M16" s="25">
        <v>55051.7</v>
      </c>
      <c r="N16" s="25">
        <v>122962.9</v>
      </c>
      <c r="O16" s="25">
        <v>50861.9</v>
      </c>
      <c r="P16" s="25">
        <v>182416.89999999997</v>
      </c>
      <c r="Q16" s="25">
        <v>12710.1</v>
      </c>
      <c r="R16" s="25">
        <v>6346.3</v>
      </c>
      <c r="S16" s="25">
        <v>13663.4</v>
      </c>
      <c r="T16" s="25">
        <v>22148.5</v>
      </c>
      <c r="U16" s="17">
        <v>11500.6</v>
      </c>
      <c r="V16" s="25">
        <f t="shared" si="2"/>
        <v>1148449.5</v>
      </c>
      <c r="W16" s="25">
        <v>622474.9</v>
      </c>
      <c r="X16" s="25" t="s">
        <v>33</v>
      </c>
      <c r="Y16" s="13" t="s">
        <v>33</v>
      </c>
    </row>
    <row r="17" spans="1:25">
      <c r="A17" s="5">
        <v>2009</v>
      </c>
      <c r="B17" s="27">
        <v>1203922.8</v>
      </c>
      <c r="C17" s="15">
        <f t="shared" si="0"/>
        <v>700868.4</v>
      </c>
      <c r="D17" s="25">
        <v>41593.1</v>
      </c>
      <c r="E17" s="25">
        <v>306204.40000000002</v>
      </c>
      <c r="F17" s="25">
        <v>213063.9</v>
      </c>
      <c r="G17" s="25">
        <v>22202.2</v>
      </c>
      <c r="H17" s="25">
        <v>117804.8</v>
      </c>
      <c r="I17" s="25" t="s">
        <v>33</v>
      </c>
      <c r="J17" s="17" t="s">
        <v>33</v>
      </c>
      <c r="K17" s="25">
        <f t="shared" si="1"/>
        <v>503054.5</v>
      </c>
      <c r="L17" s="25">
        <v>26489.1</v>
      </c>
      <c r="M17" s="25">
        <v>54640.4</v>
      </c>
      <c r="N17" s="25">
        <v>126449.5</v>
      </c>
      <c r="O17" s="25">
        <v>51550.8</v>
      </c>
      <c r="P17" s="25">
        <v>175816</v>
      </c>
      <c r="Q17" s="25">
        <v>13193.4</v>
      </c>
      <c r="R17" s="25">
        <v>6848.8</v>
      </c>
      <c r="S17" s="25">
        <v>13585.2</v>
      </c>
      <c r="T17" s="25">
        <v>22748.6</v>
      </c>
      <c r="U17" s="17">
        <v>11732.7</v>
      </c>
      <c r="V17" s="25">
        <f t="shared" si="2"/>
        <v>1162329.7</v>
      </c>
      <c r="W17" s="25">
        <v>634476</v>
      </c>
      <c r="X17" s="25" t="s">
        <v>33</v>
      </c>
      <c r="Y17" s="13" t="s">
        <v>33</v>
      </c>
    </row>
    <row r="18" spans="1:25">
      <c r="A18" s="5">
        <v>2010</v>
      </c>
      <c r="B18" s="27">
        <v>1212021.2</v>
      </c>
      <c r="C18" s="15">
        <f t="shared" si="0"/>
        <v>712447.5</v>
      </c>
      <c r="D18" s="25">
        <v>41674.5</v>
      </c>
      <c r="E18" s="25">
        <v>314248</v>
      </c>
      <c r="F18" s="25">
        <v>226550.5</v>
      </c>
      <c r="G18" s="25">
        <v>21976.3</v>
      </c>
      <c r="H18" s="25">
        <v>107998.2</v>
      </c>
      <c r="I18" s="25" t="s">
        <v>33</v>
      </c>
      <c r="J18" s="17" t="s">
        <v>33</v>
      </c>
      <c r="K18" s="25">
        <f t="shared" si="1"/>
        <v>499573.70000000007</v>
      </c>
      <c r="L18" s="25">
        <v>26195.8</v>
      </c>
      <c r="M18" s="25">
        <v>54068.2</v>
      </c>
      <c r="N18" s="25">
        <v>129777.7</v>
      </c>
      <c r="O18" s="25">
        <v>51433.9</v>
      </c>
      <c r="P18" s="25">
        <v>169402.8</v>
      </c>
      <c r="Q18" s="25">
        <v>13248.9</v>
      </c>
      <c r="R18" s="25">
        <v>7090.5</v>
      </c>
      <c r="S18" s="25">
        <v>13701</v>
      </c>
      <c r="T18" s="25">
        <v>22964.9</v>
      </c>
      <c r="U18" s="17">
        <v>11690</v>
      </c>
      <c r="V18" s="25">
        <f t="shared" si="2"/>
        <v>1170346.7</v>
      </c>
      <c r="W18" s="25">
        <v>643467.1</v>
      </c>
      <c r="X18" s="25" t="s">
        <v>33</v>
      </c>
      <c r="Y18" s="13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4.350401921108249</v>
      </c>
      <c r="C21" s="9">
        <f t="shared" ref="C21:R23" si="3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4.4403073128659765</v>
      </c>
      <c r="D21" s="9">
        <f t="shared" si="3"/>
        <v>1.5610550878261131</v>
      </c>
      <c r="E21" s="9">
        <f t="shared" si="3"/>
        <v>9.1764376657918589</v>
      </c>
      <c r="F21" s="9">
        <f t="shared" si="3"/>
        <v>3.3815527130142575</v>
      </c>
      <c r="G21" s="9">
        <f t="shared" si="3"/>
        <v>5.7551537844186207</v>
      </c>
      <c r="H21" s="9">
        <f t="shared" si="3"/>
        <v>-0.34234330620813713</v>
      </c>
      <c r="I21" s="9" t="str">
        <f t="shared" si="3"/>
        <v>n.a.</v>
      </c>
      <c r="J21" s="20" t="str">
        <f t="shared" si="3"/>
        <v>n.a.</v>
      </c>
      <c r="K21" s="9">
        <f t="shared" si="3"/>
        <v>4.2240317857066056</v>
      </c>
      <c r="L21" s="9">
        <f t="shared" si="3"/>
        <v>5.166243306055418</v>
      </c>
      <c r="M21" s="9">
        <f t="shared" si="3"/>
        <v>6.583906967204789</v>
      </c>
      <c r="N21" s="9">
        <f t="shared" si="3"/>
        <v>5.0574760741076696</v>
      </c>
      <c r="O21" s="9">
        <f t="shared" si="3"/>
        <v>1.8139359756714324</v>
      </c>
      <c r="P21" s="9">
        <f t="shared" si="3"/>
        <v>3.1971835914490931</v>
      </c>
      <c r="Q21" s="9">
        <f t="shared" si="3"/>
        <v>7.3650642506413622</v>
      </c>
      <c r="R21" s="9">
        <f t="shared" si="3"/>
        <v>7.694381283107421</v>
      </c>
      <c r="S21" s="9">
        <f t="shared" ref="S21:Y23" si="4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6.4999602653147193</v>
      </c>
      <c r="T21" s="9">
        <f t="shared" si="4"/>
        <v>4.7727392644973055</v>
      </c>
      <c r="U21" s="20">
        <f t="shared" si="4"/>
        <v>4.698490592377369</v>
      </c>
      <c r="V21" s="9">
        <f t="shared" si="4"/>
        <v>4.4720750776094498</v>
      </c>
      <c r="W21" s="9">
        <f t="shared" si="4"/>
        <v>4.5833685102246946</v>
      </c>
      <c r="X21" s="9" t="str">
        <f t="shared" si="4"/>
        <v>n.a.</v>
      </c>
      <c r="Y21" s="13" t="str">
        <f t="shared" si="4"/>
        <v>n.a.</v>
      </c>
    </row>
    <row r="22" spans="1:25">
      <c r="A22" s="29" t="s">
        <v>23</v>
      </c>
      <c r="B22" s="19">
        <f t="shared" ref="B22:B23" si="5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4.7805600112436286</v>
      </c>
      <c r="C22" s="9">
        <f t="shared" si="3"/>
        <v>3.3999353530991483</v>
      </c>
      <c r="D22" s="9">
        <f t="shared" si="3"/>
        <v>1.9677653468452627</v>
      </c>
      <c r="E22" s="9">
        <f t="shared" si="3"/>
        <v>7.0037177013638319</v>
      </c>
      <c r="F22" s="9">
        <f t="shared" si="3"/>
        <v>0.37617103327780566</v>
      </c>
      <c r="G22" s="9">
        <f t="shared" si="3"/>
        <v>7.6904776280364739</v>
      </c>
      <c r="H22" s="9">
        <f t="shared" si="3"/>
        <v>3.9101954374255232</v>
      </c>
      <c r="I22" s="9" t="str">
        <f t="shared" si="3"/>
        <v>n.a.</v>
      </c>
      <c r="J22" s="21" t="str">
        <f t="shared" si="3"/>
        <v>n.a.</v>
      </c>
      <c r="K22" s="9">
        <f t="shared" si="3"/>
        <v>6.6388277251467676</v>
      </c>
      <c r="L22" s="9">
        <f t="shared" si="3"/>
        <v>5.7478163258371184</v>
      </c>
      <c r="M22" s="9">
        <f t="shared" si="3"/>
        <v>5.5388614112807044</v>
      </c>
      <c r="N22" s="9">
        <f t="shared" si="3"/>
        <v>7.9962865975777841</v>
      </c>
      <c r="O22" s="9">
        <f t="shared" si="3"/>
        <v>4.9224039719053314</v>
      </c>
      <c r="P22" s="9">
        <f t="shared" si="3"/>
        <v>6.7892625062557777</v>
      </c>
      <c r="Q22" s="9">
        <f t="shared" si="3"/>
        <v>19.349698439048211</v>
      </c>
      <c r="R22" s="9">
        <f t="shared" si="3"/>
        <v>1.4968899071522879</v>
      </c>
      <c r="S22" s="9">
        <f t="shared" si="4"/>
        <v>5.894359738148891</v>
      </c>
      <c r="T22" s="9">
        <f t="shared" si="4"/>
        <v>2.1556914944535377</v>
      </c>
      <c r="U22" s="21">
        <f t="shared" si="4"/>
        <v>5.3795784916004008</v>
      </c>
      <c r="V22" s="9">
        <f t="shared" si="4"/>
        <v>4.9211485463828364</v>
      </c>
      <c r="W22" s="9">
        <f t="shared" si="4"/>
        <v>3.5928420995003707</v>
      </c>
      <c r="X22" s="9" t="str">
        <f t="shared" si="4"/>
        <v>n.a.</v>
      </c>
      <c r="Y22" s="13" t="str">
        <f t="shared" si="4"/>
        <v>n.a.</v>
      </c>
    </row>
    <row r="23" spans="1:25">
      <c r="A23" s="29" t="s">
        <v>24</v>
      </c>
      <c r="B23" s="19">
        <f t="shared" si="5"/>
        <v>4.2216991824364003</v>
      </c>
      <c r="C23" s="9">
        <f t="shared" si="3"/>
        <v>4.7544553574470294</v>
      </c>
      <c r="D23" s="9">
        <f t="shared" si="3"/>
        <v>1.4393586361757027</v>
      </c>
      <c r="E23" s="9">
        <f t="shared" si="3"/>
        <v>9.836816111819946</v>
      </c>
      <c r="F23" s="9">
        <f t="shared" si="3"/>
        <v>4.3005931791398666</v>
      </c>
      <c r="G23" s="9">
        <f t="shared" si="3"/>
        <v>5.1813673963601037</v>
      </c>
      <c r="H23" s="9">
        <f t="shared" si="3"/>
        <v>-1.5838381285043113</v>
      </c>
      <c r="I23" s="9" t="str">
        <f t="shared" si="3"/>
        <v>n.a.</v>
      </c>
      <c r="J23" s="21" t="str">
        <f t="shared" si="3"/>
        <v>n.a.</v>
      </c>
      <c r="K23" s="9">
        <f t="shared" si="3"/>
        <v>3.5103129110094278</v>
      </c>
      <c r="L23" s="9">
        <f t="shared" si="3"/>
        <v>4.9923958965485626</v>
      </c>
      <c r="M23" s="9">
        <f t="shared" si="3"/>
        <v>6.8994338588146187</v>
      </c>
      <c r="N23" s="9">
        <f t="shared" si="3"/>
        <v>4.1915275065069979</v>
      </c>
      <c r="O23" s="9">
        <f t="shared" si="3"/>
        <v>0.89947935616780939</v>
      </c>
      <c r="P23" s="9">
        <f t="shared" si="3"/>
        <v>2.1433088075113682</v>
      </c>
      <c r="Q23" s="9">
        <f t="shared" si="3"/>
        <v>4.0100935585751785</v>
      </c>
      <c r="R23" s="9">
        <f t="shared" si="3"/>
        <v>9.6263965045796809</v>
      </c>
      <c r="S23" s="9">
        <f t="shared" si="4"/>
        <v>6.6823148827879209</v>
      </c>
      <c r="T23" s="9">
        <f t="shared" si="4"/>
        <v>5.5708498907121484</v>
      </c>
      <c r="U23" s="21">
        <f t="shared" si="4"/>
        <v>4.4950239103669354</v>
      </c>
      <c r="V23" s="9">
        <f t="shared" si="4"/>
        <v>4.3377282178337806</v>
      </c>
      <c r="W23" s="9">
        <f t="shared" si="4"/>
        <v>4.8823692023882259</v>
      </c>
      <c r="X23" s="9" t="str">
        <f t="shared" si="4"/>
        <v>n.a.</v>
      </c>
      <c r="Y23" s="13" t="str">
        <f t="shared" si="4"/>
        <v>n.a.</v>
      </c>
    </row>
    <row r="27" spans="1:25" ht="12.75">
      <c r="B27" s="7" t="str">
        <f>'Table of Contents'!B32</f>
        <v>Table 23: Real Net Capital Stock (Fixed, Non-Res), Canada, Business Sector Industries, 1997-2010</v>
      </c>
      <c r="K27" s="7" t="str">
        <f>B27 &amp; " (continued)"</f>
        <v>Table 23: Real Net Capital Stock (Fixed, Non-Res), Canada, Business Sector Industries, 1997-2010 (continued)</v>
      </c>
      <c r="V27" s="7" t="str">
        <f>K27</f>
        <v>Table 23: Real Net Capital Stock (Fixed, Non-Res), Canada, Business Sector Industries, 1997-2010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3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60</v>
      </c>
      <c r="C30" s="78"/>
      <c r="D30" s="78"/>
      <c r="E30" s="78"/>
      <c r="F30" s="78"/>
      <c r="G30" s="78"/>
      <c r="H30" s="78"/>
      <c r="I30" s="78"/>
      <c r="J30" s="78"/>
      <c r="K30" s="78" t="s">
        <v>60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60</v>
      </c>
      <c r="W30" s="76"/>
      <c r="X30" s="76"/>
      <c r="Y30" s="76"/>
    </row>
    <row r="31" spans="1:25">
      <c r="A31" s="5">
        <v>1997</v>
      </c>
      <c r="B31" s="27">
        <v>766716</v>
      </c>
      <c r="C31" s="15">
        <f>SUM(D31:H31)</f>
        <v>452432.6</v>
      </c>
      <c r="D31" s="25">
        <v>37029.199999999997</v>
      </c>
      <c r="E31" s="25">
        <v>111539.1</v>
      </c>
      <c r="F31" s="25">
        <v>162406</v>
      </c>
      <c r="G31" s="25">
        <v>11859</v>
      </c>
      <c r="H31" s="25">
        <v>129599.3</v>
      </c>
      <c r="I31" s="25" t="s">
        <v>33</v>
      </c>
      <c r="J31" s="17" t="s">
        <v>33</v>
      </c>
      <c r="K31" s="25">
        <f>SUM(L31:U31)</f>
        <v>315592.39999999997</v>
      </c>
      <c r="L31" s="25">
        <v>14463.7</v>
      </c>
      <c r="M31" s="25">
        <v>25900</v>
      </c>
      <c r="N31" s="25">
        <v>75244.600000000006</v>
      </c>
      <c r="O31" s="25">
        <v>42881.5</v>
      </c>
      <c r="P31" s="25">
        <v>122368.3</v>
      </c>
      <c r="Q31" s="25">
        <v>4544.8</v>
      </c>
      <c r="R31" s="25">
        <v>2609.1</v>
      </c>
      <c r="S31" s="25">
        <v>6637</v>
      </c>
      <c r="T31" s="25">
        <v>14056.7</v>
      </c>
      <c r="U31" s="17">
        <v>6886.7</v>
      </c>
      <c r="V31" s="25">
        <f>B31-D31</f>
        <v>729686.8</v>
      </c>
      <c r="W31" s="25">
        <v>403148.4</v>
      </c>
      <c r="X31" s="25" t="s">
        <v>33</v>
      </c>
      <c r="Y31" s="13" t="s">
        <v>33</v>
      </c>
    </row>
    <row r="32" spans="1:25">
      <c r="A32" s="5">
        <v>1998</v>
      </c>
      <c r="B32" s="27">
        <v>788077</v>
      </c>
      <c r="C32" s="15">
        <f t="shared" ref="C32:C44" si="6">SUM(D32:H32)</f>
        <v>457765.8</v>
      </c>
      <c r="D32" s="25">
        <v>37576.800000000003</v>
      </c>
      <c r="E32" s="25">
        <v>116856.2</v>
      </c>
      <c r="F32" s="25">
        <v>159739.79999999999</v>
      </c>
      <c r="G32" s="25">
        <v>12277.7</v>
      </c>
      <c r="H32" s="25">
        <v>131315.29999999999</v>
      </c>
      <c r="I32" s="25" t="s">
        <v>33</v>
      </c>
      <c r="J32" s="17" t="s">
        <v>33</v>
      </c>
      <c r="K32" s="25">
        <f t="shared" ref="K32:K44" si="7">SUM(L32:U32)</f>
        <v>331063.09999999998</v>
      </c>
      <c r="L32" s="25">
        <v>15216.5</v>
      </c>
      <c r="M32" s="25">
        <v>26652</v>
      </c>
      <c r="N32" s="25">
        <v>80463.600000000006</v>
      </c>
      <c r="O32" s="25">
        <v>44065.9</v>
      </c>
      <c r="P32" s="25">
        <v>127799.59999999999</v>
      </c>
      <c r="Q32" s="25">
        <v>5858</v>
      </c>
      <c r="R32" s="25">
        <v>2633.7</v>
      </c>
      <c r="S32" s="25">
        <v>6850.5</v>
      </c>
      <c r="T32" s="25">
        <v>14240.1</v>
      </c>
      <c r="U32" s="17">
        <v>7283.2</v>
      </c>
      <c r="V32" s="25">
        <f t="shared" ref="V32:V44" si="8">B32-D32</f>
        <v>750500.2</v>
      </c>
      <c r="W32" s="25">
        <v>407829.8</v>
      </c>
      <c r="X32" s="25" t="s">
        <v>33</v>
      </c>
      <c r="Y32" s="13" t="s">
        <v>33</v>
      </c>
    </row>
    <row r="33" spans="1:25">
      <c r="A33" s="5">
        <v>1999</v>
      </c>
      <c r="B33" s="27">
        <v>809883.6</v>
      </c>
      <c r="C33" s="15">
        <f t="shared" si="6"/>
        <v>458990.6</v>
      </c>
      <c r="D33" s="25">
        <v>37443.1</v>
      </c>
      <c r="E33" s="25">
        <v>119438.9</v>
      </c>
      <c r="F33" s="25">
        <v>156745.60000000001</v>
      </c>
      <c r="G33" s="25">
        <v>13033.8</v>
      </c>
      <c r="H33" s="25">
        <v>132329.20000000001</v>
      </c>
      <c r="I33" s="25" t="s">
        <v>33</v>
      </c>
      <c r="J33" s="17" t="s">
        <v>33</v>
      </c>
      <c r="K33" s="25">
        <f t="shared" si="7"/>
        <v>351225.1</v>
      </c>
      <c r="L33" s="25">
        <v>16003.5</v>
      </c>
      <c r="M33" s="25">
        <v>27447.200000000001</v>
      </c>
      <c r="N33" s="25">
        <v>87412.1</v>
      </c>
      <c r="O33" s="25">
        <v>45960.9</v>
      </c>
      <c r="P33" s="25">
        <v>135719.79999999999</v>
      </c>
      <c r="Q33" s="25">
        <v>7069.3</v>
      </c>
      <c r="R33" s="25">
        <v>2687.9</v>
      </c>
      <c r="S33" s="25">
        <v>7179</v>
      </c>
      <c r="T33" s="25">
        <v>14204.8</v>
      </c>
      <c r="U33" s="17">
        <v>7540.6</v>
      </c>
      <c r="V33" s="25">
        <f t="shared" si="8"/>
        <v>772440.5</v>
      </c>
      <c r="W33" s="25">
        <v>409165.3</v>
      </c>
      <c r="X33" s="25" t="s">
        <v>33</v>
      </c>
      <c r="Y33" s="13" t="s">
        <v>33</v>
      </c>
    </row>
    <row r="34" spans="1:25">
      <c r="A34" s="5">
        <v>2000</v>
      </c>
      <c r="B34" s="27">
        <v>829739.8</v>
      </c>
      <c r="C34" s="15">
        <f t="shared" si="6"/>
        <v>465935.29999999993</v>
      </c>
      <c r="D34" s="25">
        <v>37383.9</v>
      </c>
      <c r="E34" s="25">
        <v>127632</v>
      </c>
      <c r="F34" s="25">
        <v>153879.70000000001</v>
      </c>
      <c r="G34" s="25">
        <v>13783.3</v>
      </c>
      <c r="H34" s="25">
        <v>133256.4</v>
      </c>
      <c r="I34" s="25" t="s">
        <v>33</v>
      </c>
      <c r="J34" s="17" t="s">
        <v>33</v>
      </c>
      <c r="K34" s="25">
        <f t="shared" si="7"/>
        <v>363889.2</v>
      </c>
      <c r="L34" s="25">
        <v>16471</v>
      </c>
      <c r="M34" s="25">
        <v>28715.200000000001</v>
      </c>
      <c r="N34" s="25">
        <v>89288</v>
      </c>
      <c r="O34" s="25">
        <v>48108.5</v>
      </c>
      <c r="P34" s="25">
        <v>140780.5</v>
      </c>
      <c r="Q34" s="25">
        <v>8650.7000000000007</v>
      </c>
      <c r="R34" s="25">
        <v>2788.1</v>
      </c>
      <c r="S34" s="25">
        <v>7414.3</v>
      </c>
      <c r="T34" s="25">
        <v>13918.7</v>
      </c>
      <c r="U34" s="17">
        <v>7754.2</v>
      </c>
      <c r="V34" s="25">
        <f t="shared" si="8"/>
        <v>792355.9</v>
      </c>
      <c r="W34" s="25">
        <v>416161.3</v>
      </c>
      <c r="X34" s="25" t="s">
        <v>33</v>
      </c>
      <c r="Y34" s="13" t="s">
        <v>33</v>
      </c>
    </row>
    <row r="35" spans="1:25">
      <c r="A35" s="5">
        <v>2001</v>
      </c>
      <c r="B35" s="27">
        <v>842856.1</v>
      </c>
      <c r="C35" s="15">
        <f t="shared" si="6"/>
        <v>470809.7</v>
      </c>
      <c r="D35" s="25">
        <v>36966.6</v>
      </c>
      <c r="E35" s="25">
        <v>138136</v>
      </c>
      <c r="F35" s="25">
        <v>152169.60000000001</v>
      </c>
      <c r="G35" s="25">
        <v>14308.7</v>
      </c>
      <c r="H35" s="25">
        <v>129228.8</v>
      </c>
      <c r="I35" s="25" t="s">
        <v>33</v>
      </c>
      <c r="J35" s="17" t="s">
        <v>33</v>
      </c>
      <c r="K35" s="25">
        <f t="shared" si="7"/>
        <v>372048.8</v>
      </c>
      <c r="L35" s="25">
        <v>16914.599999999999</v>
      </c>
      <c r="M35" s="25">
        <v>29887.599999999999</v>
      </c>
      <c r="N35" s="25">
        <v>90953.600000000006</v>
      </c>
      <c r="O35" s="25">
        <v>50434.9</v>
      </c>
      <c r="P35" s="25">
        <v>142395.70000000001</v>
      </c>
      <c r="Q35" s="25">
        <v>9265.6</v>
      </c>
      <c r="R35" s="25">
        <v>2821.3</v>
      </c>
      <c r="S35" s="25">
        <v>7597.4</v>
      </c>
      <c r="T35" s="25">
        <v>13637.1</v>
      </c>
      <c r="U35" s="17">
        <v>8141</v>
      </c>
      <c r="V35" s="25">
        <f t="shared" si="8"/>
        <v>805889.5</v>
      </c>
      <c r="W35" s="25">
        <v>421354.2</v>
      </c>
      <c r="X35" s="25" t="s">
        <v>33</v>
      </c>
      <c r="Y35" s="13" t="s">
        <v>33</v>
      </c>
    </row>
    <row r="36" spans="1:25">
      <c r="A36" s="5">
        <v>2002</v>
      </c>
      <c r="B36" s="27">
        <v>847253.4</v>
      </c>
      <c r="C36" s="15">
        <f t="shared" si="6"/>
        <v>471338.3</v>
      </c>
      <c r="D36" s="25">
        <v>37020.400000000001</v>
      </c>
      <c r="E36" s="25">
        <v>143802.5</v>
      </c>
      <c r="F36" s="25">
        <v>151401.70000000001</v>
      </c>
      <c r="G36" s="25">
        <v>14411.9</v>
      </c>
      <c r="H36" s="25">
        <v>124701.8</v>
      </c>
      <c r="I36" s="25" t="s">
        <v>33</v>
      </c>
      <c r="J36" s="17" t="s">
        <v>33</v>
      </c>
      <c r="K36" s="25">
        <f t="shared" si="7"/>
        <v>375915.10000000003</v>
      </c>
      <c r="L36" s="25">
        <v>17299</v>
      </c>
      <c r="M36" s="25">
        <v>30884.6</v>
      </c>
      <c r="N36" s="25">
        <v>92157</v>
      </c>
      <c r="O36" s="25">
        <v>51484.9</v>
      </c>
      <c r="P36" s="25">
        <v>141011.4</v>
      </c>
      <c r="Q36" s="25">
        <v>10043.4</v>
      </c>
      <c r="R36" s="25">
        <v>2976.7</v>
      </c>
      <c r="S36" s="25">
        <v>7961.5</v>
      </c>
      <c r="T36" s="25">
        <v>13841.5</v>
      </c>
      <c r="U36" s="17">
        <v>8255.1</v>
      </c>
      <c r="V36" s="25">
        <f t="shared" si="8"/>
        <v>810233</v>
      </c>
      <c r="W36" s="25">
        <v>421704.7</v>
      </c>
      <c r="X36" s="25" t="s">
        <v>33</v>
      </c>
      <c r="Y36" s="13" t="s">
        <v>33</v>
      </c>
    </row>
    <row r="37" spans="1:25">
      <c r="A37" s="5">
        <v>2003</v>
      </c>
      <c r="B37" s="27">
        <v>856931.6</v>
      </c>
      <c r="C37" s="15">
        <f t="shared" si="6"/>
        <v>479791.6</v>
      </c>
      <c r="D37" s="25">
        <v>36757.300000000003</v>
      </c>
      <c r="E37" s="25">
        <v>152183.4</v>
      </c>
      <c r="F37" s="25">
        <v>152715</v>
      </c>
      <c r="G37" s="25">
        <v>14867.5</v>
      </c>
      <c r="H37" s="25">
        <v>123268.4</v>
      </c>
      <c r="I37" s="25" t="s">
        <v>33</v>
      </c>
      <c r="J37" s="17" t="s">
        <v>33</v>
      </c>
      <c r="K37" s="25">
        <f t="shared" si="7"/>
        <v>377097.1</v>
      </c>
      <c r="L37" s="25">
        <v>17848.7</v>
      </c>
      <c r="M37" s="25">
        <v>32569.1</v>
      </c>
      <c r="N37" s="25">
        <v>90871.5</v>
      </c>
      <c r="O37" s="25">
        <v>50369.4</v>
      </c>
      <c r="P37" s="25">
        <v>140337.30000000002</v>
      </c>
      <c r="Q37" s="25">
        <v>10630.8</v>
      </c>
      <c r="R37" s="25">
        <v>3384.6</v>
      </c>
      <c r="S37" s="25">
        <v>8433.6</v>
      </c>
      <c r="T37" s="25">
        <v>14177.7</v>
      </c>
      <c r="U37" s="17">
        <v>8474.4</v>
      </c>
      <c r="V37" s="25">
        <f t="shared" si="8"/>
        <v>820174.29999999993</v>
      </c>
      <c r="W37" s="25">
        <v>429794.2</v>
      </c>
      <c r="X37" s="25" t="s">
        <v>33</v>
      </c>
      <c r="Y37" s="13" t="s">
        <v>33</v>
      </c>
    </row>
    <row r="38" spans="1:25">
      <c r="A38" s="5">
        <v>2004</v>
      </c>
      <c r="B38" s="27">
        <v>875619.5</v>
      </c>
      <c r="C38" s="15">
        <f t="shared" si="6"/>
        <v>491311.8</v>
      </c>
      <c r="D38" s="25">
        <v>36433.5</v>
      </c>
      <c r="E38" s="25">
        <v>163831.4</v>
      </c>
      <c r="F38" s="25">
        <v>154143.1</v>
      </c>
      <c r="G38" s="25">
        <v>15625.8</v>
      </c>
      <c r="H38" s="25">
        <v>121278</v>
      </c>
      <c r="I38" s="25" t="s">
        <v>33</v>
      </c>
      <c r="J38" s="17" t="s">
        <v>33</v>
      </c>
      <c r="K38" s="25">
        <f t="shared" si="7"/>
        <v>384042.60000000003</v>
      </c>
      <c r="L38" s="25">
        <v>18485.3</v>
      </c>
      <c r="M38" s="25">
        <v>35314.300000000003</v>
      </c>
      <c r="N38" s="25">
        <v>89577.600000000006</v>
      </c>
      <c r="O38" s="25">
        <v>51292</v>
      </c>
      <c r="P38" s="25">
        <v>141975.20000000001</v>
      </c>
      <c r="Q38" s="25">
        <v>11267.7</v>
      </c>
      <c r="R38" s="25">
        <v>3715.2</v>
      </c>
      <c r="S38" s="25">
        <v>8971.7999999999993</v>
      </c>
      <c r="T38" s="25">
        <v>14642</v>
      </c>
      <c r="U38" s="17">
        <v>8801.5</v>
      </c>
      <c r="V38" s="25">
        <f t="shared" si="8"/>
        <v>839186</v>
      </c>
      <c r="W38" s="25">
        <v>441251.6</v>
      </c>
      <c r="X38" s="25" t="s">
        <v>33</v>
      </c>
      <c r="Y38" s="13" t="s">
        <v>33</v>
      </c>
    </row>
    <row r="39" spans="1:25">
      <c r="A39" s="5">
        <v>2005</v>
      </c>
      <c r="B39" s="27">
        <v>904937</v>
      </c>
      <c r="C39" s="15">
        <f t="shared" si="6"/>
        <v>510250.5</v>
      </c>
      <c r="D39" s="25">
        <v>35918.1</v>
      </c>
      <c r="E39" s="25">
        <v>181629</v>
      </c>
      <c r="F39" s="25">
        <v>155826.29999999999</v>
      </c>
      <c r="G39" s="25">
        <v>16453.3</v>
      </c>
      <c r="H39" s="25">
        <v>120423.8</v>
      </c>
      <c r="I39" s="25" t="s">
        <v>33</v>
      </c>
      <c r="J39" s="17" t="s">
        <v>33</v>
      </c>
      <c r="K39" s="25">
        <f t="shared" si="7"/>
        <v>393612.4</v>
      </c>
      <c r="L39" s="25">
        <v>19494</v>
      </c>
      <c r="M39" s="25">
        <v>36832.1</v>
      </c>
      <c r="N39" s="25">
        <v>90722.1</v>
      </c>
      <c r="O39" s="25">
        <v>51971.3</v>
      </c>
      <c r="P39" s="25">
        <v>145546.49999999997</v>
      </c>
      <c r="Q39" s="25">
        <v>11571.4</v>
      </c>
      <c r="R39" s="25">
        <v>4062.2</v>
      </c>
      <c r="S39" s="25">
        <v>9239.1</v>
      </c>
      <c r="T39" s="25">
        <v>15126.3</v>
      </c>
      <c r="U39" s="17">
        <v>9047.4</v>
      </c>
      <c r="V39" s="25">
        <f t="shared" si="8"/>
        <v>869018.9</v>
      </c>
      <c r="W39" s="25">
        <v>460524.3</v>
      </c>
      <c r="X39" s="25" t="s">
        <v>33</v>
      </c>
      <c r="Y39" s="13" t="s">
        <v>33</v>
      </c>
    </row>
    <row r="40" spans="1:25">
      <c r="A40" s="5">
        <v>2006</v>
      </c>
      <c r="B40" s="27">
        <v>940929.9</v>
      </c>
      <c r="C40" s="15">
        <f t="shared" si="6"/>
        <v>531205.1</v>
      </c>
      <c r="D40" s="25">
        <v>35081.800000000003</v>
      </c>
      <c r="E40" s="25">
        <v>200323.9</v>
      </c>
      <c r="F40" s="25">
        <v>159044.1</v>
      </c>
      <c r="G40" s="25">
        <v>17514.099999999999</v>
      </c>
      <c r="H40" s="25">
        <v>119241.2</v>
      </c>
      <c r="I40" s="25" t="s">
        <v>33</v>
      </c>
      <c r="J40" s="17" t="s">
        <v>33</v>
      </c>
      <c r="K40" s="25">
        <f t="shared" si="7"/>
        <v>407301.1</v>
      </c>
      <c r="L40" s="25">
        <v>20580</v>
      </c>
      <c r="M40" s="25">
        <v>38499.9</v>
      </c>
      <c r="N40" s="25">
        <v>92829.9</v>
      </c>
      <c r="O40" s="25">
        <v>51829.599999999999</v>
      </c>
      <c r="P40" s="25">
        <v>152212.5</v>
      </c>
      <c r="Q40" s="25">
        <v>12359.4</v>
      </c>
      <c r="R40" s="25">
        <v>4986.6000000000004</v>
      </c>
      <c r="S40" s="25">
        <v>9538.1</v>
      </c>
      <c r="T40" s="25">
        <v>15415.8</v>
      </c>
      <c r="U40" s="17">
        <v>9049.2999999999993</v>
      </c>
      <c r="V40" s="25">
        <f t="shared" si="8"/>
        <v>905848.1</v>
      </c>
      <c r="W40" s="25">
        <v>482753.6</v>
      </c>
      <c r="X40" s="25" t="s">
        <v>33</v>
      </c>
      <c r="Y40" s="13" t="s">
        <v>33</v>
      </c>
    </row>
    <row r="41" spans="1:25">
      <c r="A41" s="5">
        <v>2007</v>
      </c>
      <c r="B41" s="27">
        <v>972271.6</v>
      </c>
      <c r="C41" s="15">
        <f t="shared" si="6"/>
        <v>551216.6</v>
      </c>
      <c r="D41" s="25">
        <v>35164.400000000001</v>
      </c>
      <c r="E41" s="25">
        <v>214670.1</v>
      </c>
      <c r="F41" s="25">
        <v>163502.79999999999</v>
      </c>
      <c r="G41" s="25">
        <v>18896.5</v>
      </c>
      <c r="H41" s="25">
        <v>118982.8</v>
      </c>
      <c r="I41" s="25" t="s">
        <v>33</v>
      </c>
      <c r="J41" s="17" t="s">
        <v>33</v>
      </c>
      <c r="K41" s="25">
        <f t="shared" si="7"/>
        <v>417215.6</v>
      </c>
      <c r="L41" s="25">
        <v>21432.799999999999</v>
      </c>
      <c r="M41" s="25">
        <v>40758.300000000003</v>
      </c>
      <c r="N41" s="25">
        <v>96142.3</v>
      </c>
      <c r="O41" s="25">
        <v>50326.400000000001</v>
      </c>
      <c r="P41" s="25">
        <v>154759.6</v>
      </c>
      <c r="Q41" s="25">
        <v>13246.9</v>
      </c>
      <c r="R41" s="25">
        <v>5557.6</v>
      </c>
      <c r="S41" s="25">
        <v>10083.299999999999</v>
      </c>
      <c r="T41" s="25">
        <v>15778.3</v>
      </c>
      <c r="U41" s="17">
        <v>9130.1</v>
      </c>
      <c r="V41" s="25">
        <f t="shared" si="8"/>
        <v>937107.2</v>
      </c>
      <c r="W41" s="25">
        <v>503172.5</v>
      </c>
      <c r="X41" s="25" t="s">
        <v>33</v>
      </c>
      <c r="Y41" s="13" t="s">
        <v>33</v>
      </c>
    </row>
    <row r="42" spans="1:25">
      <c r="A42" s="5">
        <v>2008</v>
      </c>
      <c r="B42" s="27">
        <v>1006265.2</v>
      </c>
      <c r="C42" s="15">
        <f t="shared" si="6"/>
        <v>569157.70000000007</v>
      </c>
      <c r="D42" s="25">
        <v>35078.699999999997</v>
      </c>
      <c r="E42" s="25">
        <v>228638.8</v>
      </c>
      <c r="F42" s="25">
        <v>168204.9</v>
      </c>
      <c r="G42" s="25">
        <v>20091</v>
      </c>
      <c r="H42" s="25">
        <v>117144.3</v>
      </c>
      <c r="I42" s="25" t="s">
        <v>33</v>
      </c>
      <c r="J42" s="17" t="s">
        <v>33</v>
      </c>
      <c r="K42" s="25">
        <f t="shared" si="7"/>
        <v>431458</v>
      </c>
      <c r="L42" s="25">
        <v>22777.9</v>
      </c>
      <c r="M42" s="25">
        <v>43217.5</v>
      </c>
      <c r="N42" s="25">
        <v>101548.6</v>
      </c>
      <c r="O42" s="25">
        <v>50589.1</v>
      </c>
      <c r="P42" s="25">
        <v>156077.5</v>
      </c>
      <c r="Q42" s="25">
        <v>14255.8</v>
      </c>
      <c r="R42" s="25">
        <v>6323</v>
      </c>
      <c r="S42" s="25">
        <v>10780.3</v>
      </c>
      <c r="T42" s="25">
        <v>16497.900000000001</v>
      </c>
      <c r="U42" s="17">
        <v>9390.4</v>
      </c>
      <c r="V42" s="25">
        <f t="shared" si="8"/>
        <v>971186.5</v>
      </c>
      <c r="W42" s="25">
        <v>521977.2</v>
      </c>
      <c r="X42" s="25" t="s">
        <v>33</v>
      </c>
      <c r="Y42" s="13" t="s">
        <v>33</v>
      </c>
    </row>
    <row r="43" spans="1:25">
      <c r="A43" s="5">
        <v>2009</v>
      </c>
      <c r="B43" s="27">
        <v>999768.4</v>
      </c>
      <c r="C43" s="15">
        <f t="shared" si="6"/>
        <v>563201.20000000007</v>
      </c>
      <c r="D43" s="25">
        <v>35002.199999999997</v>
      </c>
      <c r="E43" s="25">
        <v>223299.1</v>
      </c>
      <c r="F43" s="25">
        <v>174555.1</v>
      </c>
      <c r="G43" s="25">
        <v>20424.7</v>
      </c>
      <c r="H43" s="25">
        <v>109920.1</v>
      </c>
      <c r="I43" s="25" t="s">
        <v>33</v>
      </c>
      <c r="J43" s="17" t="s">
        <v>33</v>
      </c>
      <c r="K43" s="25">
        <f t="shared" si="7"/>
        <v>430285.09999999992</v>
      </c>
      <c r="L43" s="25">
        <v>23104.7</v>
      </c>
      <c r="M43" s="25">
        <v>43105.7</v>
      </c>
      <c r="N43" s="25">
        <v>103538</v>
      </c>
      <c r="O43" s="25">
        <v>50042.400000000001</v>
      </c>
      <c r="P43" s="25">
        <v>151367.4</v>
      </c>
      <c r="Q43" s="25">
        <v>14532</v>
      </c>
      <c r="R43" s="25">
        <v>6689.6</v>
      </c>
      <c r="S43" s="25">
        <v>10891.9</v>
      </c>
      <c r="T43" s="25">
        <v>17432.099999999999</v>
      </c>
      <c r="U43" s="17">
        <v>9581.2999999999993</v>
      </c>
      <c r="V43" s="25">
        <f t="shared" si="8"/>
        <v>964766.20000000007</v>
      </c>
      <c r="W43" s="25">
        <v>514962.6</v>
      </c>
      <c r="X43" s="25" t="s">
        <v>33</v>
      </c>
      <c r="Y43" s="13" t="s">
        <v>33</v>
      </c>
    </row>
    <row r="44" spans="1:25">
      <c r="A44" s="5">
        <v>2010</v>
      </c>
      <c r="B44" s="27">
        <v>1002782.8</v>
      </c>
      <c r="C44" s="15">
        <f t="shared" si="6"/>
        <v>564735</v>
      </c>
      <c r="D44" s="25">
        <v>34882.199999999997</v>
      </c>
      <c r="E44" s="25">
        <v>222234.4</v>
      </c>
      <c r="F44" s="25">
        <v>181395.4</v>
      </c>
      <c r="G44" s="25">
        <v>21307.200000000001</v>
      </c>
      <c r="H44" s="25">
        <v>104915.8</v>
      </c>
      <c r="I44" s="25" t="s">
        <v>33</v>
      </c>
      <c r="J44" s="17" t="s">
        <v>33</v>
      </c>
      <c r="K44" s="25">
        <f t="shared" si="7"/>
        <v>431304.8</v>
      </c>
      <c r="L44" s="25">
        <v>23208.5</v>
      </c>
      <c r="M44" s="25">
        <v>42644.6</v>
      </c>
      <c r="N44" s="25">
        <v>106021.5</v>
      </c>
      <c r="O44" s="25">
        <v>50234.1</v>
      </c>
      <c r="P44" s="25">
        <v>148663.80000000002</v>
      </c>
      <c r="Q44" s="25">
        <v>15182.5</v>
      </c>
      <c r="R44" s="25">
        <v>7103.6</v>
      </c>
      <c r="S44" s="25">
        <v>11082.7</v>
      </c>
      <c r="T44" s="25">
        <v>17526.8</v>
      </c>
      <c r="U44" s="17">
        <v>9636.7000000000007</v>
      </c>
      <c r="V44" s="25">
        <f t="shared" si="8"/>
        <v>967900.60000000009</v>
      </c>
      <c r="W44" s="25">
        <v>516013</v>
      </c>
      <c r="X44" s="25" t="s">
        <v>33</v>
      </c>
      <c r="Y44" s="13" t="s">
        <v>33</v>
      </c>
    </row>
    <row r="46" spans="1:25">
      <c r="A46" s="4"/>
      <c r="B46" s="10" t="s">
        <v>21</v>
      </c>
      <c r="C46" s="8"/>
      <c r="D46" s="8"/>
      <c r="E46" s="8"/>
      <c r="F46" s="8"/>
      <c r="G46" s="8"/>
      <c r="H46" s="8"/>
      <c r="I46" s="8"/>
      <c r="J46" s="8"/>
      <c r="K46" s="10" t="s">
        <v>21</v>
      </c>
      <c r="L46" s="10"/>
      <c r="M46" s="8"/>
      <c r="N46" s="8"/>
      <c r="O46" s="8"/>
      <c r="P46" s="8"/>
      <c r="Q46" s="8"/>
      <c r="R46" s="8"/>
      <c r="S46" s="8"/>
      <c r="T46" s="8"/>
      <c r="U46" s="8"/>
      <c r="V46" s="10" t="s">
        <v>21</v>
      </c>
      <c r="W46" s="8"/>
      <c r="X46" s="8"/>
      <c r="Y46" s="2"/>
    </row>
    <row r="47" spans="1:25">
      <c r="A47" s="29" t="s">
        <v>22</v>
      </c>
      <c r="B47" s="18">
        <f>IF(ISERROR((POWER(VLOOKUP(VALUE(RIGHT($A47,4)),$A$29:$Y$45,COLUMN(B$45),)/VLOOKUP(VALUE(LEFT($A47,4)),$A$29:$Y$45,COLUMN(B$45),),1/(VALUE(RIGHT($A47,4))-VALUE(LEFT($A47,4))))-1)*100),"n.a.",(POWER(VLOOKUP(VALUE(RIGHT($A47,4)),$A$29:$Y$45,COLUMN(B$45),)/VLOOKUP(VALUE(LEFT($A47,4)),$A$29:$Y$45,COLUMN(B$45),),1/(VALUE(RIGHT($A47,4))-VALUE(LEFT($A47,4))))-1)*100)</f>
        <v>2.086215434046168</v>
      </c>
      <c r="C47" s="9">
        <f t="shared" ref="C47:R49" si="9">IF(ISERROR((POWER(VLOOKUP(VALUE(RIGHT($A47,4)),$A$29:$Y$45,COLUMN(C$45),)/VLOOKUP(VALUE(LEFT($A47,4)),$A$29:$Y$45,COLUMN(C$45),),1/(VALUE(RIGHT($A47,4))-VALUE(LEFT($A47,4))))-1)*100),"n.a.",(POWER(VLOOKUP(VALUE(RIGHT($A47,4)),$A$29:$Y$45,COLUMN(C$45),)/VLOOKUP(VALUE(LEFT($A47,4)),$A$29:$Y$45,COLUMN(C$45),),1/(VALUE(RIGHT($A47,4))-VALUE(LEFT($A47,4))))-1)*100)</f>
        <v>1.7201485382651205</v>
      </c>
      <c r="D47" s="9">
        <f t="shared" si="9"/>
        <v>-0.45840854858230085</v>
      </c>
      <c r="E47" s="9">
        <f t="shared" si="9"/>
        <v>5.4458640599919894</v>
      </c>
      <c r="F47" s="9">
        <f t="shared" si="9"/>
        <v>0.85424189311320564</v>
      </c>
      <c r="G47" s="9">
        <f t="shared" si="9"/>
        <v>4.6104944604876685</v>
      </c>
      <c r="H47" s="9">
        <f t="shared" si="9"/>
        <v>-1.6121652262532704</v>
      </c>
      <c r="I47" s="9" t="str">
        <f t="shared" si="9"/>
        <v>n.a.</v>
      </c>
      <c r="J47" s="20" t="str">
        <f t="shared" si="9"/>
        <v>n.a.</v>
      </c>
      <c r="K47" s="9">
        <f t="shared" si="9"/>
        <v>2.4318961007394391</v>
      </c>
      <c r="L47" s="9">
        <f t="shared" si="9"/>
        <v>3.704478727266558</v>
      </c>
      <c r="M47" s="9">
        <f t="shared" si="9"/>
        <v>3.9103459798267126</v>
      </c>
      <c r="N47" s="9">
        <f t="shared" si="9"/>
        <v>2.6727696339016171</v>
      </c>
      <c r="O47" s="9">
        <f t="shared" si="9"/>
        <v>1.2247749254683526</v>
      </c>
      <c r="P47" s="9">
        <f t="shared" si="9"/>
        <v>1.508589360785062</v>
      </c>
      <c r="Q47" s="9">
        <f t="shared" si="9"/>
        <v>9.7221985194078986</v>
      </c>
      <c r="R47" s="9">
        <f t="shared" si="9"/>
        <v>8.0091623505269318</v>
      </c>
      <c r="S47" s="9">
        <f t="shared" ref="S47:Y49" si="10">IF(ISERROR((POWER(VLOOKUP(VALUE(RIGHT($A47,4)),$A$29:$Y$45,COLUMN(S$45),)/VLOOKUP(VALUE(LEFT($A47,4)),$A$29:$Y$45,COLUMN(S$45),),1/(VALUE(RIGHT($A47,4))-VALUE(LEFT($A47,4))))-1)*100),"n.a.",(POWER(VLOOKUP(VALUE(RIGHT($A47,4)),$A$29:$Y$45,COLUMN(S$45),)/VLOOKUP(VALUE(LEFT($A47,4)),$A$29:$Y$45,COLUMN(S$45),),1/(VALUE(RIGHT($A47,4))-VALUE(LEFT($A47,4))))-1)*100)</f>
        <v>4.0228505802637704</v>
      </c>
      <c r="T47" s="9">
        <f t="shared" si="10"/>
        <v>1.7116528727219915</v>
      </c>
      <c r="U47" s="20">
        <f t="shared" si="10"/>
        <v>2.6182013022529427</v>
      </c>
      <c r="V47" s="9">
        <f t="shared" si="10"/>
        <v>2.196970223017658</v>
      </c>
      <c r="W47" s="9">
        <f t="shared" si="10"/>
        <v>1.916810351562459</v>
      </c>
      <c r="X47" s="9" t="str">
        <f t="shared" si="10"/>
        <v>n.a.</v>
      </c>
      <c r="Y47" s="13" t="str">
        <f t="shared" si="10"/>
        <v>n.a.</v>
      </c>
    </row>
    <row r="48" spans="1:25">
      <c r="A48" s="29" t="s">
        <v>23</v>
      </c>
      <c r="B48" s="19">
        <f t="shared" ref="B48:B49" si="11">IF(ISERROR((POWER(VLOOKUP(VALUE(RIGHT($A48,4)),$A$29:$Y$45,COLUMN(B$45),)/VLOOKUP(VALUE(LEFT($A48,4)),$A$29:$Y$45,COLUMN(B$45),),1/(VALUE(RIGHT($A48,4))-VALUE(LEFT($A48,4))))-1)*100),"n.a.",(POWER(VLOOKUP(VALUE(RIGHT($A48,4)),$A$29:$Y$45,COLUMN(B$45),)/VLOOKUP(VALUE(LEFT($A48,4)),$A$29:$Y$45,COLUMN(B$45),),1/(VALUE(RIGHT($A48,4))-VALUE(LEFT($A48,4))))-1)*100)</f>
        <v>2.6681647111627571</v>
      </c>
      <c r="C48" s="9">
        <f t="shared" si="9"/>
        <v>0.98508639601246895</v>
      </c>
      <c r="D48" s="9">
        <f t="shared" si="9"/>
        <v>0.31828344506710238</v>
      </c>
      <c r="E48" s="9">
        <f t="shared" si="9"/>
        <v>4.5949731900444712</v>
      </c>
      <c r="F48" s="9">
        <f t="shared" si="9"/>
        <v>-1.7815475557424132</v>
      </c>
      <c r="G48" s="9">
        <f t="shared" si="9"/>
        <v>5.1400985942643196</v>
      </c>
      <c r="H48" s="9">
        <f t="shared" si="9"/>
        <v>0.93190575989157143</v>
      </c>
      <c r="I48" s="9" t="str">
        <f t="shared" si="9"/>
        <v>n.a.</v>
      </c>
      <c r="J48" s="21" t="str">
        <f t="shared" si="9"/>
        <v>n.a.</v>
      </c>
      <c r="K48" s="9">
        <f t="shared" si="9"/>
        <v>4.8610519139336894</v>
      </c>
      <c r="L48" s="9">
        <f t="shared" si="9"/>
        <v>4.42717287471317</v>
      </c>
      <c r="M48" s="9">
        <f t="shared" si="9"/>
        <v>3.4992875924726219</v>
      </c>
      <c r="N48" s="9">
        <f t="shared" si="9"/>
        <v>5.8699202091674563</v>
      </c>
      <c r="O48" s="9">
        <f t="shared" si="9"/>
        <v>3.9083900154415874</v>
      </c>
      <c r="P48" s="9">
        <f t="shared" si="9"/>
        <v>4.7830877804707628</v>
      </c>
      <c r="Q48" s="9">
        <f t="shared" si="9"/>
        <v>23.930677816258637</v>
      </c>
      <c r="R48" s="9">
        <f t="shared" si="9"/>
        <v>2.2364765995708691</v>
      </c>
      <c r="S48" s="9">
        <f t="shared" si="10"/>
        <v>3.7606727707066856</v>
      </c>
      <c r="T48" s="9">
        <f t="shared" si="10"/>
        <v>-0.32832286122296273</v>
      </c>
      <c r="U48" s="21">
        <f t="shared" si="10"/>
        <v>4.0339954351582108</v>
      </c>
      <c r="V48" s="9">
        <f t="shared" si="10"/>
        <v>2.7845728474884535</v>
      </c>
      <c r="W48" s="9">
        <f t="shared" si="10"/>
        <v>1.0645663810208594</v>
      </c>
      <c r="X48" s="9" t="str">
        <f t="shared" si="10"/>
        <v>n.a.</v>
      </c>
      <c r="Y48" s="13" t="str">
        <f t="shared" si="10"/>
        <v>n.a.</v>
      </c>
    </row>
    <row r="49" spans="1:25">
      <c r="A49" s="29" t="s">
        <v>24</v>
      </c>
      <c r="B49" s="19">
        <f t="shared" si="11"/>
        <v>1.9122747378318872</v>
      </c>
      <c r="C49" s="9">
        <f t="shared" si="9"/>
        <v>1.9417087534761901</v>
      </c>
      <c r="D49" s="9">
        <f t="shared" si="9"/>
        <v>-0.69024141515555693</v>
      </c>
      <c r="E49" s="9">
        <f t="shared" si="9"/>
        <v>5.7024785741390804</v>
      </c>
      <c r="F49" s="9">
        <f t="shared" si="9"/>
        <v>1.6586864638715504</v>
      </c>
      <c r="G49" s="9">
        <f t="shared" si="9"/>
        <v>4.4521340314141788</v>
      </c>
      <c r="H49" s="9">
        <f t="shared" si="9"/>
        <v>-2.3628077304247541</v>
      </c>
      <c r="I49" s="9" t="str">
        <f t="shared" si="9"/>
        <v>n.a.</v>
      </c>
      <c r="J49" s="21" t="str">
        <f t="shared" si="9"/>
        <v>n.a.</v>
      </c>
      <c r="K49" s="9">
        <f t="shared" si="9"/>
        <v>1.7141824067592681</v>
      </c>
      <c r="L49" s="9">
        <f t="shared" si="9"/>
        <v>3.4886473444679433</v>
      </c>
      <c r="M49" s="9">
        <f t="shared" si="9"/>
        <v>4.0339815510911814</v>
      </c>
      <c r="N49" s="9">
        <f t="shared" si="9"/>
        <v>1.7325861641464879</v>
      </c>
      <c r="O49" s="9">
        <f t="shared" si="9"/>
        <v>0.43328801261448557</v>
      </c>
      <c r="P49" s="9">
        <f t="shared" si="9"/>
        <v>0.54634143952627667</v>
      </c>
      <c r="Q49" s="9">
        <f t="shared" si="9"/>
        <v>5.7862455388862255</v>
      </c>
      <c r="R49" s="9">
        <f t="shared" si="9"/>
        <v>9.8037102778582685</v>
      </c>
      <c r="S49" s="9">
        <f t="shared" si="10"/>
        <v>4.101633026579532</v>
      </c>
      <c r="T49" s="9">
        <f t="shared" si="10"/>
        <v>2.3317487038001738</v>
      </c>
      <c r="U49" s="21">
        <f t="shared" si="10"/>
        <v>2.1972322212542972</v>
      </c>
      <c r="V49" s="9">
        <f t="shared" si="10"/>
        <v>2.0213453611106713</v>
      </c>
      <c r="W49" s="9">
        <f t="shared" si="10"/>
        <v>2.1738821998250391</v>
      </c>
      <c r="X49" s="9" t="str">
        <f t="shared" si="10"/>
        <v>n.a.</v>
      </c>
      <c r="Y49" s="13" t="str">
        <f t="shared" si="10"/>
        <v>n.a.</v>
      </c>
    </row>
    <row r="51" spans="1:25">
      <c r="B51" s="1" t="s">
        <v>141</v>
      </c>
      <c r="C51" s="1" t="s">
        <v>142</v>
      </c>
      <c r="K51" s="1" t="s">
        <v>30</v>
      </c>
      <c r="L51" s="1" t="s">
        <v>39</v>
      </c>
      <c r="V51" s="1" t="s">
        <v>30</v>
      </c>
      <c r="W51" s="1" t="s">
        <v>145</v>
      </c>
    </row>
    <row r="52" spans="1:25">
      <c r="B52" s="1" t="s">
        <v>20</v>
      </c>
      <c r="C52" s="1" t="s">
        <v>59</v>
      </c>
      <c r="L52" s="1" t="s">
        <v>150</v>
      </c>
      <c r="W52" s="1" t="s">
        <v>146</v>
      </c>
    </row>
    <row r="53" spans="1:25">
      <c r="K53" s="1" t="s">
        <v>20</v>
      </c>
      <c r="L53" s="1" t="s">
        <v>59</v>
      </c>
      <c r="V53" s="1" t="s">
        <v>20</v>
      </c>
      <c r="W53" s="1" t="s">
        <v>59</v>
      </c>
    </row>
    <row r="58" spans="1:25">
      <c r="B58" s="36"/>
    </row>
  </sheetData>
  <mergeCells count="6">
    <mergeCell ref="B30:J30"/>
    <mergeCell ref="K30:U30"/>
    <mergeCell ref="V30:Y30"/>
    <mergeCell ref="B4:J4"/>
    <mergeCell ref="K4:U4"/>
    <mergeCell ref="V4:Y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Y58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Contents'!B33</f>
        <v>Table 24: Nominal M&amp;E Capital Stock, Canada, Business Sector Industries, 1997-2010</v>
      </c>
      <c r="K1" s="7" t="str">
        <f>B1 &amp; " (continued)"</f>
        <v>Table 24: Nominal M&amp;E Capital Stock, Canada, Business Sector Industries, 1997-2010 (continued)</v>
      </c>
      <c r="L1" s="7"/>
      <c r="V1" s="7" t="str">
        <f>K1</f>
        <v>Table 24: Nominal M&amp;E Capital Stock,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241478.9</v>
      </c>
      <c r="C5" s="15">
        <f>SUM(D5:J5)</f>
        <v>135739.5</v>
      </c>
      <c r="D5" s="25">
        <v>9887.7999999999993</v>
      </c>
      <c r="E5" s="25">
        <v>9371</v>
      </c>
      <c r="F5" s="25">
        <v>36674.400000000001</v>
      </c>
      <c r="G5" s="25">
        <v>6755.2</v>
      </c>
      <c r="H5" s="25">
        <v>73051.100000000006</v>
      </c>
      <c r="I5" s="25" t="s">
        <v>33</v>
      </c>
      <c r="J5" s="17" t="s">
        <v>33</v>
      </c>
      <c r="K5" s="25">
        <f>SUM(L5:U5)</f>
        <v>105739.50000000003</v>
      </c>
      <c r="L5" s="25">
        <v>7193</v>
      </c>
      <c r="M5" s="25">
        <v>8704.4</v>
      </c>
      <c r="N5" s="25">
        <v>22108.5</v>
      </c>
      <c r="O5" s="25">
        <v>19232.2</v>
      </c>
      <c r="P5" s="25">
        <v>36528.100000000006</v>
      </c>
      <c r="Q5" s="25">
        <v>4054.8</v>
      </c>
      <c r="R5" s="25">
        <v>1716.3</v>
      </c>
      <c r="S5" s="25">
        <v>1364.6</v>
      </c>
      <c r="T5" s="25">
        <v>2599.5</v>
      </c>
      <c r="U5" s="17">
        <v>2238.1</v>
      </c>
      <c r="V5" s="25">
        <f>B5-D5</f>
        <v>231591.1</v>
      </c>
      <c r="W5" s="25">
        <v>126501.1</v>
      </c>
      <c r="X5" s="25" t="s">
        <v>33</v>
      </c>
      <c r="Y5" s="65" t="s">
        <v>33</v>
      </c>
    </row>
    <row r="6" spans="1:25">
      <c r="A6" s="5">
        <v>1998</v>
      </c>
      <c r="B6" s="27">
        <v>264546.40000000002</v>
      </c>
      <c r="C6" s="15">
        <f t="shared" ref="C6:C18" si="0">SUM(D6:J6)</f>
        <v>147017</v>
      </c>
      <c r="D6" s="25">
        <v>10952.2</v>
      </c>
      <c r="E6" s="25">
        <v>10380.200000000001</v>
      </c>
      <c r="F6" s="25">
        <v>38468.699999999997</v>
      </c>
      <c r="G6" s="25">
        <v>7437.9</v>
      </c>
      <c r="H6" s="25">
        <v>79778</v>
      </c>
      <c r="I6" s="25" t="s">
        <v>33</v>
      </c>
      <c r="J6" s="17" t="s">
        <v>33</v>
      </c>
      <c r="K6" s="25">
        <f t="shared" ref="K6:K18" si="1">SUM(L6:U6)</f>
        <v>117529.4</v>
      </c>
      <c r="L6" s="25">
        <v>7741.5</v>
      </c>
      <c r="M6" s="25">
        <v>9128.7999999999993</v>
      </c>
      <c r="N6" s="25">
        <v>24974.5</v>
      </c>
      <c r="O6" s="25">
        <v>20720</v>
      </c>
      <c r="P6" s="25">
        <v>41753.599999999999</v>
      </c>
      <c r="Q6" s="25">
        <v>5066.3999999999996</v>
      </c>
      <c r="R6" s="25">
        <v>1662.6</v>
      </c>
      <c r="S6" s="25">
        <v>1400.9</v>
      </c>
      <c r="T6" s="25">
        <v>2724.8</v>
      </c>
      <c r="U6" s="17">
        <v>2356.3000000000002</v>
      </c>
      <c r="V6" s="25">
        <f t="shared" ref="V6:V18" si="2">B6-D6</f>
        <v>253594.2</v>
      </c>
      <c r="W6" s="25">
        <v>136774.20000000001</v>
      </c>
      <c r="X6" s="25" t="s">
        <v>33</v>
      </c>
      <c r="Y6" s="65" t="s">
        <v>33</v>
      </c>
    </row>
    <row r="7" spans="1:25">
      <c r="A7" s="5">
        <v>1999</v>
      </c>
      <c r="B7" s="27">
        <v>277537.09999999998</v>
      </c>
      <c r="C7" s="15">
        <f t="shared" si="0"/>
        <v>150159.70000000001</v>
      </c>
      <c r="D7" s="25">
        <v>11089.1</v>
      </c>
      <c r="E7" s="25">
        <v>11192.5</v>
      </c>
      <c r="F7" s="25">
        <v>38180.1</v>
      </c>
      <c r="G7" s="25">
        <v>8173.8</v>
      </c>
      <c r="H7" s="25">
        <v>81524.2</v>
      </c>
      <c r="I7" s="25" t="s">
        <v>33</v>
      </c>
      <c r="J7" s="17" t="s">
        <v>33</v>
      </c>
      <c r="K7" s="25">
        <f t="shared" si="1"/>
        <v>127377.40000000001</v>
      </c>
      <c r="L7" s="25">
        <v>8085.9</v>
      </c>
      <c r="M7" s="25">
        <v>9276.9</v>
      </c>
      <c r="N7" s="25">
        <v>27314.5</v>
      </c>
      <c r="O7" s="25">
        <v>20828.3</v>
      </c>
      <c r="P7" s="25">
        <v>47994.899999999994</v>
      </c>
      <c r="Q7" s="25">
        <v>5718.2</v>
      </c>
      <c r="R7" s="25">
        <v>1574.1</v>
      </c>
      <c r="S7" s="25">
        <v>1496.2</v>
      </c>
      <c r="T7" s="25">
        <v>2711.3</v>
      </c>
      <c r="U7" s="17">
        <v>2377.1</v>
      </c>
      <c r="V7" s="25">
        <f t="shared" si="2"/>
        <v>266448</v>
      </c>
      <c r="W7" s="25">
        <v>139785.70000000001</v>
      </c>
      <c r="X7" s="25" t="s">
        <v>33</v>
      </c>
      <c r="Y7" s="65" t="s">
        <v>33</v>
      </c>
    </row>
    <row r="8" spans="1:25">
      <c r="A8" s="5">
        <v>2000</v>
      </c>
      <c r="B8" s="27">
        <v>292033.8</v>
      </c>
      <c r="C8" s="15">
        <f t="shared" si="0"/>
        <v>152967.5</v>
      </c>
      <c r="D8" s="25">
        <v>11105.4</v>
      </c>
      <c r="E8" s="25">
        <v>12826.3</v>
      </c>
      <c r="F8" s="25">
        <v>37277.599999999999</v>
      </c>
      <c r="G8" s="25">
        <v>8939.7000000000007</v>
      </c>
      <c r="H8" s="25">
        <v>82818.5</v>
      </c>
      <c r="I8" s="25" t="s">
        <v>33</v>
      </c>
      <c r="J8" s="17" t="s">
        <v>33</v>
      </c>
      <c r="K8" s="25">
        <f t="shared" si="1"/>
        <v>139066.29999999999</v>
      </c>
      <c r="L8" s="25">
        <v>8380.4</v>
      </c>
      <c r="M8" s="25">
        <v>9794</v>
      </c>
      <c r="N8" s="25">
        <v>28513.1</v>
      </c>
      <c r="O8" s="25">
        <v>22131</v>
      </c>
      <c r="P8" s="25">
        <v>55286.5</v>
      </c>
      <c r="Q8" s="25">
        <v>6727.4</v>
      </c>
      <c r="R8" s="25">
        <v>1587.9</v>
      </c>
      <c r="S8" s="25">
        <v>1503.5</v>
      </c>
      <c r="T8" s="25">
        <v>2681.4</v>
      </c>
      <c r="U8" s="17">
        <v>2461.1</v>
      </c>
      <c r="V8" s="25">
        <f t="shared" si="2"/>
        <v>280928.39999999997</v>
      </c>
      <c r="W8" s="25">
        <v>142549.20000000001</v>
      </c>
      <c r="X8" s="25" t="s">
        <v>33</v>
      </c>
      <c r="Y8" s="65" t="s">
        <v>33</v>
      </c>
    </row>
    <row r="9" spans="1:25">
      <c r="A9" s="5">
        <v>2001</v>
      </c>
      <c r="B9" s="27">
        <v>304886.59999999998</v>
      </c>
      <c r="C9" s="15">
        <f t="shared" si="0"/>
        <v>156284.20000000001</v>
      </c>
      <c r="D9" s="25">
        <v>11089.7</v>
      </c>
      <c r="E9" s="25">
        <v>15502.3</v>
      </c>
      <c r="F9" s="25">
        <v>37629</v>
      </c>
      <c r="G9" s="25">
        <v>9585.1</v>
      </c>
      <c r="H9" s="25">
        <v>82478.100000000006</v>
      </c>
      <c r="I9" s="25" t="s">
        <v>33</v>
      </c>
      <c r="J9" s="17" t="s">
        <v>33</v>
      </c>
      <c r="K9" s="25">
        <f t="shared" si="1"/>
        <v>148602.4</v>
      </c>
      <c r="L9" s="25">
        <v>8778.9</v>
      </c>
      <c r="M9" s="25">
        <v>10299.700000000001</v>
      </c>
      <c r="N9" s="25">
        <v>31040</v>
      </c>
      <c r="O9" s="25">
        <v>24523.1</v>
      </c>
      <c r="P9" s="25">
        <v>58694.6</v>
      </c>
      <c r="Q9" s="25">
        <v>6895.8</v>
      </c>
      <c r="R9" s="25">
        <v>1481.7</v>
      </c>
      <c r="S9" s="25">
        <v>1555.9</v>
      </c>
      <c r="T9" s="25">
        <v>2648.1</v>
      </c>
      <c r="U9" s="17">
        <v>2684.6</v>
      </c>
      <c r="V9" s="25">
        <f t="shared" si="2"/>
        <v>293796.89999999997</v>
      </c>
      <c r="W9" s="25">
        <v>145824.29999999999</v>
      </c>
      <c r="X9" s="25" t="s">
        <v>33</v>
      </c>
      <c r="Y9" s="65" t="s">
        <v>33</v>
      </c>
    </row>
    <row r="10" spans="1:25">
      <c r="A10" s="5">
        <v>2002</v>
      </c>
      <c r="B10" s="27">
        <v>310617</v>
      </c>
      <c r="C10" s="15">
        <f t="shared" si="0"/>
        <v>157347.79999999999</v>
      </c>
      <c r="D10" s="25">
        <v>11421</v>
      </c>
      <c r="E10" s="25">
        <v>18684.400000000001</v>
      </c>
      <c r="F10" s="25">
        <v>37234.1</v>
      </c>
      <c r="G10" s="25">
        <v>9766.6</v>
      </c>
      <c r="H10" s="25">
        <v>80241.7</v>
      </c>
      <c r="I10" s="25" t="s">
        <v>33</v>
      </c>
      <c r="J10" s="17" t="s">
        <v>33</v>
      </c>
      <c r="K10" s="25">
        <f t="shared" si="1"/>
        <v>153269.4</v>
      </c>
      <c r="L10" s="25">
        <v>8842.7999999999993</v>
      </c>
      <c r="M10" s="25">
        <v>10625.5</v>
      </c>
      <c r="N10" s="25">
        <v>32925</v>
      </c>
      <c r="O10" s="25">
        <v>25182.5</v>
      </c>
      <c r="P10" s="25">
        <v>59532.6</v>
      </c>
      <c r="Q10" s="25">
        <v>7187.5</v>
      </c>
      <c r="R10" s="25">
        <v>1541.9</v>
      </c>
      <c r="S10" s="25">
        <v>1856.5</v>
      </c>
      <c r="T10" s="25">
        <v>2799.2</v>
      </c>
      <c r="U10" s="17">
        <v>2775.9</v>
      </c>
      <c r="V10" s="25">
        <f t="shared" si="2"/>
        <v>299196</v>
      </c>
      <c r="W10" s="25">
        <v>146552.5</v>
      </c>
      <c r="X10" s="25" t="s">
        <v>33</v>
      </c>
      <c r="Y10" s="65" t="s">
        <v>33</v>
      </c>
    </row>
    <row r="11" spans="1:25">
      <c r="A11" s="5">
        <v>2003</v>
      </c>
      <c r="B11" s="27">
        <v>295957</v>
      </c>
      <c r="C11" s="15">
        <f t="shared" si="0"/>
        <v>147484.1</v>
      </c>
      <c r="D11" s="25">
        <v>10816.7</v>
      </c>
      <c r="E11" s="25">
        <v>18925.900000000001</v>
      </c>
      <c r="F11" s="25">
        <v>34074.300000000003</v>
      </c>
      <c r="G11" s="25">
        <v>9536.4</v>
      </c>
      <c r="H11" s="25">
        <v>74130.8</v>
      </c>
      <c r="I11" s="25" t="s">
        <v>33</v>
      </c>
      <c r="J11" s="17" t="s">
        <v>33</v>
      </c>
      <c r="K11" s="25">
        <f t="shared" si="1"/>
        <v>148472.80000000002</v>
      </c>
      <c r="L11" s="25">
        <v>8658.5</v>
      </c>
      <c r="M11" s="25">
        <v>10881.3</v>
      </c>
      <c r="N11" s="25">
        <v>30712</v>
      </c>
      <c r="O11" s="25">
        <v>22248.400000000001</v>
      </c>
      <c r="P11" s="25">
        <v>59429.200000000004</v>
      </c>
      <c r="Q11" s="25">
        <v>6954.4</v>
      </c>
      <c r="R11" s="25">
        <v>1727.2</v>
      </c>
      <c r="S11" s="25">
        <v>2081.5</v>
      </c>
      <c r="T11" s="25">
        <v>2972.8</v>
      </c>
      <c r="U11" s="17">
        <v>2807.5</v>
      </c>
      <c r="V11" s="25">
        <f t="shared" si="2"/>
        <v>285140.3</v>
      </c>
      <c r="W11" s="25">
        <v>137089.79999999999</v>
      </c>
      <c r="X11" s="25" t="s">
        <v>33</v>
      </c>
      <c r="Y11" s="65" t="s">
        <v>33</v>
      </c>
    </row>
    <row r="12" spans="1:25">
      <c r="A12" s="5">
        <v>2004</v>
      </c>
      <c r="B12" s="27">
        <v>293822.8</v>
      </c>
      <c r="C12" s="15">
        <f t="shared" si="0"/>
        <v>144886.79999999999</v>
      </c>
      <c r="D12" s="25">
        <v>10530.7</v>
      </c>
      <c r="E12" s="25">
        <v>21101.7</v>
      </c>
      <c r="F12" s="25">
        <v>32473.5</v>
      </c>
      <c r="G12" s="25">
        <v>9685</v>
      </c>
      <c r="H12" s="25">
        <v>71095.899999999994</v>
      </c>
      <c r="I12" s="25" t="s">
        <v>33</v>
      </c>
      <c r="J12" s="17" t="s">
        <v>33</v>
      </c>
      <c r="K12" s="25">
        <f t="shared" si="1"/>
        <v>148936.10000000003</v>
      </c>
      <c r="L12" s="25">
        <v>8768.9</v>
      </c>
      <c r="M12" s="25">
        <v>11478.5</v>
      </c>
      <c r="N12" s="25">
        <v>29155.9</v>
      </c>
      <c r="O12" s="25">
        <v>21572.7</v>
      </c>
      <c r="P12" s="25">
        <v>61140.4</v>
      </c>
      <c r="Q12" s="25">
        <v>6798</v>
      </c>
      <c r="R12" s="25">
        <v>1814.1</v>
      </c>
      <c r="S12" s="25">
        <v>2092.1999999999998</v>
      </c>
      <c r="T12" s="25">
        <v>3209.7</v>
      </c>
      <c r="U12" s="17">
        <v>2905.7</v>
      </c>
      <c r="V12" s="25">
        <f t="shared" si="2"/>
        <v>283292.09999999998</v>
      </c>
      <c r="W12" s="25">
        <v>134732.4</v>
      </c>
      <c r="X12" s="25" t="s">
        <v>33</v>
      </c>
      <c r="Y12" s="65" t="s">
        <v>33</v>
      </c>
    </row>
    <row r="13" spans="1:25">
      <c r="A13" s="5">
        <v>2005</v>
      </c>
      <c r="B13" s="27">
        <v>302180.7</v>
      </c>
      <c r="C13" s="15">
        <f t="shared" si="0"/>
        <v>147211.79999999999</v>
      </c>
      <c r="D13" s="25">
        <v>10412.1</v>
      </c>
      <c r="E13" s="25">
        <v>25035.4</v>
      </c>
      <c r="F13" s="25">
        <v>31515.8</v>
      </c>
      <c r="G13" s="25">
        <v>10168.6</v>
      </c>
      <c r="H13" s="25">
        <v>70079.899999999994</v>
      </c>
      <c r="I13" s="25" t="s">
        <v>33</v>
      </c>
      <c r="J13" s="17" t="s">
        <v>33</v>
      </c>
      <c r="K13" s="25">
        <f t="shared" si="1"/>
        <v>154968.80000000002</v>
      </c>
      <c r="L13" s="25">
        <v>9205.7999999999993</v>
      </c>
      <c r="M13" s="25">
        <v>11809.9</v>
      </c>
      <c r="N13" s="25">
        <v>30547.9</v>
      </c>
      <c r="O13" s="25">
        <v>21171</v>
      </c>
      <c r="P13" s="25">
        <v>65249.600000000006</v>
      </c>
      <c r="Q13" s="25">
        <v>6509.6</v>
      </c>
      <c r="R13" s="25">
        <v>1927.8</v>
      </c>
      <c r="S13" s="25">
        <v>2108.4</v>
      </c>
      <c r="T13" s="25">
        <v>3437.7</v>
      </c>
      <c r="U13" s="17">
        <v>3001.1</v>
      </c>
      <c r="V13" s="25">
        <f t="shared" si="2"/>
        <v>291768.60000000003</v>
      </c>
      <c r="W13" s="25">
        <v>137134.5</v>
      </c>
      <c r="X13" s="25" t="s">
        <v>33</v>
      </c>
      <c r="Y13" s="65" t="s">
        <v>33</v>
      </c>
    </row>
    <row r="14" spans="1:25">
      <c r="A14" s="5">
        <v>2006</v>
      </c>
      <c r="B14" s="27">
        <v>314927</v>
      </c>
      <c r="C14" s="15">
        <f t="shared" si="0"/>
        <v>150726.59999999998</v>
      </c>
      <c r="D14" s="25">
        <v>9968.4</v>
      </c>
      <c r="E14" s="25">
        <v>29700.2</v>
      </c>
      <c r="F14" s="25">
        <v>31356.9</v>
      </c>
      <c r="G14" s="25">
        <v>10827.7</v>
      </c>
      <c r="H14" s="25">
        <v>68873.399999999994</v>
      </c>
      <c r="I14" s="25" t="s">
        <v>33</v>
      </c>
      <c r="J14" s="17" t="s">
        <v>33</v>
      </c>
      <c r="K14" s="25">
        <f t="shared" si="1"/>
        <v>164200.5</v>
      </c>
      <c r="L14" s="25">
        <v>9407.6</v>
      </c>
      <c r="M14" s="25">
        <v>12042</v>
      </c>
      <c r="N14" s="25">
        <v>31477.7</v>
      </c>
      <c r="O14" s="25">
        <v>21260</v>
      </c>
      <c r="P14" s="25">
        <v>72505.2</v>
      </c>
      <c r="Q14" s="25">
        <v>6584.1</v>
      </c>
      <c r="R14" s="25">
        <v>2489.1999999999998</v>
      </c>
      <c r="S14" s="25">
        <v>2092.6</v>
      </c>
      <c r="T14" s="25">
        <v>3322.3</v>
      </c>
      <c r="U14" s="17">
        <v>3019.8</v>
      </c>
      <c r="V14" s="25">
        <f t="shared" si="2"/>
        <v>304958.59999999998</v>
      </c>
      <c r="W14" s="25">
        <v>141002</v>
      </c>
      <c r="X14" s="25" t="s">
        <v>33</v>
      </c>
      <c r="Y14" s="65" t="s">
        <v>33</v>
      </c>
    </row>
    <row r="15" spans="1:25">
      <c r="A15" s="5">
        <v>2007</v>
      </c>
      <c r="B15" s="27">
        <v>325640.90000000002</v>
      </c>
      <c r="C15" s="15">
        <f t="shared" si="0"/>
        <v>154672.4</v>
      </c>
      <c r="D15" s="25">
        <v>10219.9</v>
      </c>
      <c r="E15" s="25">
        <v>32561.1</v>
      </c>
      <c r="F15" s="25">
        <v>31442.400000000001</v>
      </c>
      <c r="G15" s="25">
        <v>11870.7</v>
      </c>
      <c r="H15" s="25">
        <v>68578.3</v>
      </c>
      <c r="I15" s="25" t="s">
        <v>33</v>
      </c>
      <c r="J15" s="17" t="s">
        <v>33</v>
      </c>
      <c r="K15" s="25">
        <f t="shared" si="1"/>
        <v>170968.50000000003</v>
      </c>
      <c r="L15" s="25">
        <v>9887.2000000000007</v>
      </c>
      <c r="M15" s="25">
        <v>13085.9</v>
      </c>
      <c r="N15" s="25">
        <v>34058.6</v>
      </c>
      <c r="O15" s="25">
        <v>20297.5</v>
      </c>
      <c r="P15" s="25">
        <v>75228</v>
      </c>
      <c r="Q15" s="25">
        <v>6944.9</v>
      </c>
      <c r="R15" s="25">
        <v>2708.1</v>
      </c>
      <c r="S15" s="25">
        <v>2208.1</v>
      </c>
      <c r="T15" s="25">
        <v>3461.7</v>
      </c>
      <c r="U15" s="17">
        <v>3088.5</v>
      </c>
      <c r="V15" s="25">
        <f t="shared" si="2"/>
        <v>315421</v>
      </c>
      <c r="W15" s="25">
        <v>144565.79999999999</v>
      </c>
      <c r="X15" s="25" t="s">
        <v>33</v>
      </c>
      <c r="Y15" s="65" t="s">
        <v>33</v>
      </c>
    </row>
    <row r="16" spans="1:25">
      <c r="A16" s="5">
        <v>2008</v>
      </c>
      <c r="B16" s="27">
        <v>342718.5</v>
      </c>
      <c r="C16" s="15">
        <f t="shared" si="0"/>
        <v>164025.59999999998</v>
      </c>
      <c r="D16" s="25">
        <v>10762.6</v>
      </c>
      <c r="E16" s="25">
        <v>36954.9</v>
      </c>
      <c r="F16" s="25">
        <v>32757.3</v>
      </c>
      <c r="G16" s="25">
        <v>13397.9</v>
      </c>
      <c r="H16" s="25">
        <v>70152.899999999994</v>
      </c>
      <c r="I16" s="25" t="s">
        <v>33</v>
      </c>
      <c r="J16" s="17" t="s">
        <v>33</v>
      </c>
      <c r="K16" s="25">
        <f t="shared" si="1"/>
        <v>178693.1</v>
      </c>
      <c r="L16" s="25">
        <v>10926.9</v>
      </c>
      <c r="M16" s="25">
        <v>14231.1</v>
      </c>
      <c r="N16" s="25">
        <v>37012.6</v>
      </c>
      <c r="O16" s="25">
        <v>20914.400000000001</v>
      </c>
      <c r="P16" s="25">
        <v>75791.8</v>
      </c>
      <c r="Q16" s="25">
        <v>7382.2</v>
      </c>
      <c r="R16" s="25">
        <v>3156.3</v>
      </c>
      <c r="S16" s="25">
        <v>2388</v>
      </c>
      <c r="T16" s="25">
        <v>3587.7</v>
      </c>
      <c r="U16" s="17">
        <v>3302.1</v>
      </c>
      <c r="V16" s="25">
        <f t="shared" si="2"/>
        <v>331955.90000000002</v>
      </c>
      <c r="W16" s="25">
        <v>153280.6</v>
      </c>
      <c r="X16" s="25" t="s">
        <v>33</v>
      </c>
      <c r="Y16" s="65" t="s">
        <v>33</v>
      </c>
    </row>
    <row r="17" spans="1:25">
      <c r="A17" s="5">
        <v>2009</v>
      </c>
      <c r="B17" s="27">
        <v>353265.5</v>
      </c>
      <c r="C17" s="15">
        <f t="shared" si="0"/>
        <v>171552.4</v>
      </c>
      <c r="D17" s="25">
        <v>11754.9</v>
      </c>
      <c r="E17" s="25">
        <v>39292.300000000003</v>
      </c>
      <c r="F17" s="25">
        <v>36381.699999999997</v>
      </c>
      <c r="G17" s="25">
        <v>14730.9</v>
      </c>
      <c r="H17" s="25">
        <v>69392.600000000006</v>
      </c>
      <c r="I17" s="25" t="s">
        <v>33</v>
      </c>
      <c r="J17" s="17" t="s">
        <v>33</v>
      </c>
      <c r="K17" s="25">
        <f t="shared" si="1"/>
        <v>181713.1</v>
      </c>
      <c r="L17" s="25">
        <v>11723.2</v>
      </c>
      <c r="M17" s="25">
        <v>14579.3</v>
      </c>
      <c r="N17" s="25">
        <v>37978.9</v>
      </c>
      <c r="O17" s="25">
        <v>22092.1</v>
      </c>
      <c r="P17" s="25">
        <v>73656.2</v>
      </c>
      <c r="Q17" s="25">
        <v>7853.3</v>
      </c>
      <c r="R17" s="25">
        <v>3483.4</v>
      </c>
      <c r="S17" s="25">
        <v>2565.6</v>
      </c>
      <c r="T17" s="25">
        <v>3992.6</v>
      </c>
      <c r="U17" s="17">
        <v>3788.5</v>
      </c>
      <c r="V17" s="25">
        <f t="shared" si="2"/>
        <v>341510.6</v>
      </c>
      <c r="W17" s="25">
        <v>159741.70000000001</v>
      </c>
      <c r="X17" s="25" t="s">
        <v>33</v>
      </c>
      <c r="Y17" s="65" t="s">
        <v>33</v>
      </c>
    </row>
    <row r="18" spans="1:25">
      <c r="A18" s="5">
        <v>2010</v>
      </c>
      <c r="B18" s="27">
        <v>331395.59999999998</v>
      </c>
      <c r="C18" s="15">
        <f t="shared" si="0"/>
        <v>160056.29999999999</v>
      </c>
      <c r="D18" s="25">
        <v>11254.3</v>
      </c>
      <c r="E18" s="25">
        <v>37151.9</v>
      </c>
      <c r="F18" s="25">
        <v>36025.699999999997</v>
      </c>
      <c r="G18" s="25">
        <v>14375.5</v>
      </c>
      <c r="H18" s="25">
        <v>61248.9</v>
      </c>
      <c r="I18" s="25" t="s">
        <v>33</v>
      </c>
      <c r="J18" s="17" t="s">
        <v>33</v>
      </c>
      <c r="K18" s="25">
        <f t="shared" si="1"/>
        <v>171339.1</v>
      </c>
      <c r="L18" s="25">
        <v>11450.3</v>
      </c>
      <c r="M18" s="25">
        <v>13982</v>
      </c>
      <c r="N18" s="25">
        <v>35964.199999999997</v>
      </c>
      <c r="O18" s="25">
        <v>20550.599999999999</v>
      </c>
      <c r="P18" s="25">
        <v>67900.800000000003</v>
      </c>
      <c r="Q18" s="25">
        <v>7684</v>
      </c>
      <c r="R18" s="25">
        <v>3508.8</v>
      </c>
      <c r="S18" s="25">
        <v>2631.3</v>
      </c>
      <c r="T18" s="25">
        <v>3878</v>
      </c>
      <c r="U18" s="17">
        <v>3789.1</v>
      </c>
      <c r="V18" s="25">
        <f t="shared" si="2"/>
        <v>320141.3</v>
      </c>
      <c r="W18" s="25">
        <v>148695.29999999999</v>
      </c>
      <c r="X18" s="25" t="s">
        <v>33</v>
      </c>
      <c r="Y18" s="65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2.4647363341909312</v>
      </c>
      <c r="C21" s="9">
        <f t="shared" ref="C21:R23" si="3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1.2756682635432393</v>
      </c>
      <c r="D21" s="9">
        <f t="shared" si="3"/>
        <v>1.0007326627142987</v>
      </c>
      <c r="E21" s="9">
        <f t="shared" si="3"/>
        <v>11.177014375944561</v>
      </c>
      <c r="F21" s="9">
        <f t="shared" si="3"/>
        <v>-0.13718574750761769</v>
      </c>
      <c r="G21" s="9">
        <f t="shared" si="3"/>
        <v>5.9813862765477177</v>
      </c>
      <c r="H21" s="9">
        <f t="shared" si="3"/>
        <v>-1.3463416140046425</v>
      </c>
      <c r="I21" s="9" t="str">
        <f t="shared" si="3"/>
        <v>n.a.</v>
      </c>
      <c r="J21" s="20" t="str">
        <f t="shared" si="3"/>
        <v>n.a.</v>
      </c>
      <c r="K21" s="9">
        <f t="shared" si="3"/>
        <v>3.7826022620164101</v>
      </c>
      <c r="L21" s="9">
        <f t="shared" si="3"/>
        <v>3.6409279287064278</v>
      </c>
      <c r="M21" s="9">
        <f t="shared" si="3"/>
        <v>3.7129797681120236</v>
      </c>
      <c r="N21" s="9">
        <f t="shared" si="3"/>
        <v>3.8137076758082644</v>
      </c>
      <c r="O21" s="9">
        <f t="shared" si="3"/>
        <v>0.5113350316415799</v>
      </c>
      <c r="P21" s="9">
        <f t="shared" si="3"/>
        <v>4.8845139229167334</v>
      </c>
      <c r="Q21" s="9">
        <f t="shared" si="3"/>
        <v>5.0401236911074232</v>
      </c>
      <c r="R21" s="9">
        <f t="shared" si="3"/>
        <v>5.6549009145170359</v>
      </c>
      <c r="S21" s="9">
        <f t="shared" ref="S21:Y23" si="4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5.1806303293965072</v>
      </c>
      <c r="T21" s="9">
        <f t="shared" si="4"/>
        <v>3.124753097714783</v>
      </c>
      <c r="U21" s="20">
        <f t="shared" si="4"/>
        <v>4.1331408407285997</v>
      </c>
      <c r="V21" s="9">
        <f t="shared" si="4"/>
        <v>2.5219624297843968</v>
      </c>
      <c r="W21" s="9">
        <f t="shared" si="4"/>
        <v>1.251210972354877</v>
      </c>
      <c r="X21" s="9" t="str">
        <f t="shared" si="4"/>
        <v>n.a.</v>
      </c>
      <c r="Y21" s="65" t="str">
        <f t="shared" si="4"/>
        <v>n.a.</v>
      </c>
    </row>
    <row r="22" spans="1:25">
      <c r="A22" s="29" t="s">
        <v>23</v>
      </c>
      <c r="B22" s="19">
        <f t="shared" ref="B22:B23" si="5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6.5412963800926649</v>
      </c>
      <c r="C22" s="9">
        <f t="shared" si="3"/>
        <v>4.0633113511269192</v>
      </c>
      <c r="D22" s="9">
        <f t="shared" si="3"/>
        <v>3.9468925508453045</v>
      </c>
      <c r="E22" s="9">
        <f t="shared" si="3"/>
        <v>11.029525868355329</v>
      </c>
      <c r="F22" s="9">
        <f t="shared" si="3"/>
        <v>0.54526941457004874</v>
      </c>
      <c r="G22" s="9">
        <f t="shared" si="3"/>
        <v>9.7896947889041908</v>
      </c>
      <c r="H22" s="9">
        <f t="shared" si="3"/>
        <v>4.2717990790914984</v>
      </c>
      <c r="I22" s="9" t="str">
        <f t="shared" si="3"/>
        <v>n.a.</v>
      </c>
      <c r="J22" s="21" t="str">
        <f t="shared" si="3"/>
        <v>n.a.</v>
      </c>
      <c r="K22" s="9">
        <f t="shared" si="3"/>
        <v>9.5624030567046159</v>
      </c>
      <c r="L22" s="9">
        <f t="shared" si="3"/>
        <v>5.2248291554562787</v>
      </c>
      <c r="M22" s="9">
        <f t="shared" si="3"/>
        <v>4.0096783048230167</v>
      </c>
      <c r="N22" s="9">
        <f t="shared" si="3"/>
        <v>8.8499882351636536</v>
      </c>
      <c r="O22" s="9">
        <f t="shared" si="3"/>
        <v>4.7910094274000281</v>
      </c>
      <c r="P22" s="9">
        <f t="shared" si="3"/>
        <v>14.814658395339908</v>
      </c>
      <c r="Q22" s="9">
        <f t="shared" si="3"/>
        <v>18.383889430750688</v>
      </c>
      <c r="R22" s="9">
        <f t="shared" si="3"/>
        <v>-2.5586448058078526</v>
      </c>
      <c r="S22" s="9">
        <f t="shared" si="4"/>
        <v>3.2839142621115869</v>
      </c>
      <c r="T22" s="9">
        <f t="shared" si="4"/>
        <v>1.0393618058002652</v>
      </c>
      <c r="U22" s="21">
        <f t="shared" si="4"/>
        <v>3.2166891900766492</v>
      </c>
      <c r="V22" s="9">
        <f t="shared" si="4"/>
        <v>6.6492797299825712</v>
      </c>
      <c r="W22" s="9">
        <f t="shared" si="4"/>
        <v>4.0615189358086168</v>
      </c>
      <c r="X22" s="9" t="str">
        <f t="shared" si="4"/>
        <v>n.a.</v>
      </c>
      <c r="Y22" s="65" t="str">
        <f t="shared" si="4"/>
        <v>n.a.</v>
      </c>
    </row>
    <row r="23" spans="1:25">
      <c r="A23" s="29" t="s">
        <v>24</v>
      </c>
      <c r="B23" s="19">
        <f t="shared" si="5"/>
        <v>1.2724605399160094</v>
      </c>
      <c r="C23" s="9">
        <f t="shared" si="3"/>
        <v>0.45402908092044836</v>
      </c>
      <c r="D23" s="9">
        <f t="shared" si="3"/>
        <v>0.13327674798233602</v>
      </c>
      <c r="E23" s="9">
        <f t="shared" si="3"/>
        <v>11.221299120707684</v>
      </c>
      <c r="F23" s="9">
        <f t="shared" si="3"/>
        <v>-0.34101758386655412</v>
      </c>
      <c r="G23" s="9">
        <f t="shared" si="3"/>
        <v>4.8648648361505842</v>
      </c>
      <c r="H23" s="9">
        <f t="shared" si="3"/>
        <v>-2.9719969228063081</v>
      </c>
      <c r="I23" s="9" t="str">
        <f t="shared" si="3"/>
        <v>n.a.</v>
      </c>
      <c r="J23" s="21" t="str">
        <f t="shared" si="3"/>
        <v>n.a.</v>
      </c>
      <c r="K23" s="9">
        <f t="shared" si="3"/>
        <v>2.108867199829989</v>
      </c>
      <c r="L23" s="9">
        <f t="shared" si="3"/>
        <v>3.1704231344309663</v>
      </c>
      <c r="M23" s="9">
        <f t="shared" si="3"/>
        <v>3.6241353580164892</v>
      </c>
      <c r="N23" s="9">
        <f t="shared" si="3"/>
        <v>2.3487626700862574</v>
      </c>
      <c r="O23" s="9">
        <f t="shared" si="3"/>
        <v>-0.73815419039138241</v>
      </c>
      <c r="P23" s="9">
        <f t="shared" si="3"/>
        <v>2.0764550751276145</v>
      </c>
      <c r="Q23" s="9">
        <f t="shared" si="3"/>
        <v>1.3383924073212983</v>
      </c>
      <c r="R23" s="9">
        <f t="shared" si="3"/>
        <v>8.2514061894770627</v>
      </c>
      <c r="S23" s="9">
        <f t="shared" si="4"/>
        <v>5.7564084095477641</v>
      </c>
      <c r="T23" s="9">
        <f t="shared" si="4"/>
        <v>3.7587234530775726</v>
      </c>
      <c r="U23" s="21">
        <f t="shared" si="4"/>
        <v>4.4096597937748783</v>
      </c>
      <c r="V23" s="9">
        <f t="shared" si="4"/>
        <v>1.315199944808465</v>
      </c>
      <c r="W23" s="9">
        <f t="shared" si="4"/>
        <v>0.42301260745019054</v>
      </c>
      <c r="X23" s="9" t="str">
        <f t="shared" si="4"/>
        <v>n.a.</v>
      </c>
      <c r="Y23" s="65" t="str">
        <f t="shared" si="4"/>
        <v>n.a.</v>
      </c>
    </row>
    <row r="27" spans="1:25" ht="12.75">
      <c r="B27" s="7" t="str">
        <f>'Table of Contents'!B34</f>
        <v>Table 25: Real M&amp;E Capital Stock, Canada, Business Sector Industries, 1997-2010</v>
      </c>
      <c r="K27" s="7" t="str">
        <f>B27 &amp; " (continued)"</f>
        <v>Table 25: Real M&amp;E Capital Stock, Canada, Business Sector Industries, 1997-2010 (continued)</v>
      </c>
      <c r="V27" s="7" t="str">
        <f>K27</f>
        <v>Table 25: Real M&amp;E Capital Stock, Canada, Business Sector Industries, 1997-2010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3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60</v>
      </c>
      <c r="C30" s="78"/>
      <c r="D30" s="78"/>
      <c r="E30" s="78"/>
      <c r="F30" s="78"/>
      <c r="G30" s="78"/>
      <c r="H30" s="78"/>
      <c r="I30" s="78"/>
      <c r="J30" s="78"/>
      <c r="K30" s="78" t="s">
        <v>60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60</v>
      </c>
      <c r="W30" s="76"/>
      <c r="X30" s="76"/>
      <c r="Y30" s="76"/>
    </row>
    <row r="31" spans="1:25">
      <c r="A31" s="5">
        <v>1997</v>
      </c>
      <c r="B31" s="27">
        <v>262851.3</v>
      </c>
      <c r="C31" s="15">
        <f>SUM(D31:H31)</f>
        <v>156942.29999999999</v>
      </c>
      <c r="D31" s="25">
        <v>11426.5</v>
      </c>
      <c r="E31" s="25">
        <v>10774.5</v>
      </c>
      <c r="F31" s="25">
        <v>43554</v>
      </c>
      <c r="G31" s="25">
        <v>7439.9</v>
      </c>
      <c r="H31" s="25">
        <v>83747.399999999994</v>
      </c>
      <c r="I31" s="25" t="s">
        <v>33</v>
      </c>
      <c r="J31" s="17" t="s">
        <v>33</v>
      </c>
      <c r="K31" s="25">
        <f>SUM(L31:U31)</f>
        <v>107643.40000000001</v>
      </c>
      <c r="L31" s="25">
        <v>7138.7</v>
      </c>
      <c r="M31" s="25">
        <v>8850.7999999999993</v>
      </c>
      <c r="N31" s="25">
        <v>25096.400000000001</v>
      </c>
      <c r="O31" s="25">
        <v>19495.400000000001</v>
      </c>
      <c r="P31" s="25">
        <v>36246.799999999996</v>
      </c>
      <c r="Q31" s="25">
        <v>3204.3</v>
      </c>
      <c r="R31" s="25">
        <v>1481.1</v>
      </c>
      <c r="S31" s="25">
        <v>1284.5</v>
      </c>
      <c r="T31" s="25">
        <v>2727.2</v>
      </c>
      <c r="U31" s="17">
        <v>2118.1999999999998</v>
      </c>
      <c r="V31" s="25">
        <f>B31-D31</f>
        <v>251424.8</v>
      </c>
      <c r="W31" s="25">
        <v>146291.70000000001</v>
      </c>
      <c r="X31" s="25" t="s">
        <v>33</v>
      </c>
      <c r="Y31" s="65" t="s">
        <v>33</v>
      </c>
    </row>
    <row r="32" spans="1:25">
      <c r="A32" s="5">
        <v>1998</v>
      </c>
      <c r="B32" s="27">
        <v>276779.3</v>
      </c>
      <c r="C32" s="15">
        <f t="shared" ref="C32:C44" si="6">SUM(D32:H32)</f>
        <v>159807.29999999999</v>
      </c>
      <c r="D32" s="25">
        <v>11976.4</v>
      </c>
      <c r="E32" s="25">
        <v>11600.5</v>
      </c>
      <c r="F32" s="25">
        <v>42512.800000000003</v>
      </c>
      <c r="G32" s="25">
        <v>7828.2</v>
      </c>
      <c r="H32" s="25">
        <v>85889.4</v>
      </c>
      <c r="I32" s="25" t="s">
        <v>33</v>
      </c>
      <c r="J32" s="17" t="s">
        <v>33</v>
      </c>
      <c r="K32" s="25">
        <f t="shared" ref="K32:K44" si="7">SUM(L32:U32)</f>
        <v>118023.59999999999</v>
      </c>
      <c r="L32" s="25">
        <v>7636.7</v>
      </c>
      <c r="M32" s="25">
        <v>9221.4</v>
      </c>
      <c r="N32" s="25">
        <v>27209.5</v>
      </c>
      <c r="O32" s="25">
        <v>20546</v>
      </c>
      <c r="P32" s="25">
        <v>41360.6</v>
      </c>
      <c r="Q32" s="25">
        <v>4211.3999999999996</v>
      </c>
      <c r="R32" s="25">
        <v>1462.7</v>
      </c>
      <c r="S32" s="25">
        <v>1302</v>
      </c>
      <c r="T32" s="25">
        <v>2821.8</v>
      </c>
      <c r="U32" s="17">
        <v>2251.5</v>
      </c>
      <c r="V32" s="25">
        <f t="shared" ref="V32:V44" si="8">B32-D32</f>
        <v>264802.89999999997</v>
      </c>
      <c r="W32" s="25">
        <v>148666</v>
      </c>
      <c r="X32" s="25" t="s">
        <v>33</v>
      </c>
      <c r="Y32" s="65" t="s">
        <v>33</v>
      </c>
    </row>
    <row r="33" spans="1:25">
      <c r="A33" s="5">
        <v>1999</v>
      </c>
      <c r="B33" s="27">
        <v>290571</v>
      </c>
      <c r="C33" s="15">
        <f t="shared" si="6"/>
        <v>161033.59999999998</v>
      </c>
      <c r="D33" s="25">
        <v>11880.4</v>
      </c>
      <c r="E33" s="25">
        <v>12282.1</v>
      </c>
      <c r="F33" s="25">
        <v>41519</v>
      </c>
      <c r="G33" s="25">
        <v>8534.7000000000007</v>
      </c>
      <c r="H33" s="25">
        <v>86817.4</v>
      </c>
      <c r="I33" s="25" t="s">
        <v>33</v>
      </c>
      <c r="J33" s="17" t="s">
        <v>33</v>
      </c>
      <c r="K33" s="25">
        <f t="shared" si="7"/>
        <v>130080.2</v>
      </c>
      <c r="L33" s="25">
        <v>8118.3</v>
      </c>
      <c r="M33" s="25">
        <v>9455.4</v>
      </c>
      <c r="N33" s="25">
        <v>29648.9</v>
      </c>
      <c r="O33" s="25">
        <v>21087.5</v>
      </c>
      <c r="P33" s="25">
        <v>48565</v>
      </c>
      <c r="Q33" s="25">
        <v>5149.3</v>
      </c>
      <c r="R33" s="25">
        <v>1451.7</v>
      </c>
      <c r="S33" s="25">
        <v>1439.7</v>
      </c>
      <c r="T33" s="25">
        <v>2810.4</v>
      </c>
      <c r="U33" s="17">
        <v>2354</v>
      </c>
      <c r="V33" s="25">
        <f t="shared" si="8"/>
        <v>278690.59999999998</v>
      </c>
      <c r="W33" s="25">
        <v>150005.4</v>
      </c>
      <c r="X33" s="25" t="s">
        <v>33</v>
      </c>
      <c r="Y33" s="65" t="s">
        <v>33</v>
      </c>
    </row>
    <row r="34" spans="1:25">
      <c r="A34" s="5">
        <v>2000</v>
      </c>
      <c r="B34" s="27">
        <v>303374.7</v>
      </c>
      <c r="C34" s="15">
        <f t="shared" si="6"/>
        <v>162182.20000000001</v>
      </c>
      <c r="D34" s="25">
        <v>11794.9</v>
      </c>
      <c r="E34" s="25">
        <v>13912.4</v>
      </c>
      <c r="F34" s="25">
        <v>40003.5</v>
      </c>
      <c r="G34" s="25">
        <v>9249.6</v>
      </c>
      <c r="H34" s="25">
        <v>87221.8</v>
      </c>
      <c r="I34" s="25" t="s">
        <v>33</v>
      </c>
      <c r="J34" s="17" t="s">
        <v>33</v>
      </c>
      <c r="K34" s="25">
        <f t="shared" si="7"/>
        <v>141297.30000000005</v>
      </c>
      <c r="L34" s="25">
        <v>8404.1</v>
      </c>
      <c r="M34" s="25">
        <v>9961.1</v>
      </c>
      <c r="N34" s="25">
        <v>30264.799999999999</v>
      </c>
      <c r="O34" s="25">
        <v>22616</v>
      </c>
      <c r="P34" s="25">
        <v>55508.600000000006</v>
      </c>
      <c r="Q34" s="25">
        <v>6324.7</v>
      </c>
      <c r="R34" s="25">
        <v>1500.7</v>
      </c>
      <c r="S34" s="25">
        <v>1485.1</v>
      </c>
      <c r="T34" s="25">
        <v>2774.2</v>
      </c>
      <c r="U34" s="17">
        <v>2458</v>
      </c>
      <c r="V34" s="25">
        <f t="shared" si="8"/>
        <v>291579.8</v>
      </c>
      <c r="W34" s="25">
        <v>151203.20000000001</v>
      </c>
      <c r="X34" s="25" t="s">
        <v>33</v>
      </c>
      <c r="Y34" s="65" t="s">
        <v>33</v>
      </c>
    </row>
    <row r="35" spans="1:25">
      <c r="A35" s="5">
        <v>2001</v>
      </c>
      <c r="B35" s="27">
        <v>308882.5</v>
      </c>
      <c r="C35" s="15">
        <f t="shared" si="6"/>
        <v>159842.90000000002</v>
      </c>
      <c r="D35" s="25">
        <v>11381.6</v>
      </c>
      <c r="E35" s="25">
        <v>16214.2</v>
      </c>
      <c r="F35" s="25">
        <v>38663.199999999997</v>
      </c>
      <c r="G35" s="25">
        <v>9733.1</v>
      </c>
      <c r="H35" s="25">
        <v>83850.8</v>
      </c>
      <c r="I35" s="25" t="s">
        <v>33</v>
      </c>
      <c r="J35" s="17" t="s">
        <v>33</v>
      </c>
      <c r="K35" s="25">
        <f t="shared" si="7"/>
        <v>149042.89999999997</v>
      </c>
      <c r="L35" s="25">
        <v>8733</v>
      </c>
      <c r="M35" s="25">
        <v>10356.9</v>
      </c>
      <c r="N35" s="25">
        <v>31762.1</v>
      </c>
      <c r="O35" s="25">
        <v>24423.599999999999</v>
      </c>
      <c r="P35" s="25">
        <v>58753.7</v>
      </c>
      <c r="Q35" s="25">
        <v>6667.4</v>
      </c>
      <c r="R35" s="25">
        <v>1433.8</v>
      </c>
      <c r="S35" s="25">
        <v>1541</v>
      </c>
      <c r="T35" s="25">
        <v>2696.9</v>
      </c>
      <c r="U35" s="17">
        <v>2674.5</v>
      </c>
      <c r="V35" s="25">
        <f t="shared" si="8"/>
        <v>297500.90000000002</v>
      </c>
      <c r="W35" s="25">
        <v>149141.20000000001</v>
      </c>
      <c r="X35" s="25" t="s">
        <v>33</v>
      </c>
      <c r="Y35" s="65" t="s">
        <v>33</v>
      </c>
    </row>
    <row r="36" spans="1:25">
      <c r="A36" s="5">
        <v>2002</v>
      </c>
      <c r="B36" s="27">
        <v>310617</v>
      </c>
      <c r="C36" s="15">
        <f t="shared" si="6"/>
        <v>157347.79999999999</v>
      </c>
      <c r="D36" s="25">
        <v>11421</v>
      </c>
      <c r="E36" s="25">
        <v>18684.400000000001</v>
      </c>
      <c r="F36" s="25">
        <v>37234.1</v>
      </c>
      <c r="G36" s="25">
        <v>9766.6</v>
      </c>
      <c r="H36" s="25">
        <v>80241.7</v>
      </c>
      <c r="I36" s="25" t="s">
        <v>33</v>
      </c>
      <c r="J36" s="17" t="s">
        <v>33</v>
      </c>
      <c r="K36" s="25">
        <f t="shared" si="7"/>
        <v>153269.4</v>
      </c>
      <c r="L36" s="25">
        <v>8842.7999999999993</v>
      </c>
      <c r="M36" s="25">
        <v>10625.5</v>
      </c>
      <c r="N36" s="25">
        <v>32925</v>
      </c>
      <c r="O36" s="25">
        <v>25182.5</v>
      </c>
      <c r="P36" s="25">
        <v>59532.6</v>
      </c>
      <c r="Q36" s="25">
        <v>7187.5</v>
      </c>
      <c r="R36" s="25">
        <v>1541.9</v>
      </c>
      <c r="S36" s="25">
        <v>1856.5</v>
      </c>
      <c r="T36" s="25">
        <v>2799.2</v>
      </c>
      <c r="U36" s="17">
        <v>2775.9</v>
      </c>
      <c r="V36" s="25">
        <f t="shared" si="8"/>
        <v>299196</v>
      </c>
      <c r="W36" s="25">
        <v>146552.5</v>
      </c>
      <c r="X36" s="25" t="s">
        <v>33</v>
      </c>
      <c r="Y36" s="65" t="s">
        <v>33</v>
      </c>
    </row>
    <row r="37" spans="1:25">
      <c r="A37" s="5">
        <v>2003</v>
      </c>
      <c r="B37" s="27">
        <v>316930</v>
      </c>
      <c r="C37" s="15">
        <f t="shared" si="6"/>
        <v>159461.70000000001</v>
      </c>
      <c r="D37" s="25">
        <v>11526.4</v>
      </c>
      <c r="E37" s="25">
        <v>20885.099999999999</v>
      </c>
      <c r="F37" s="25">
        <v>36765.1</v>
      </c>
      <c r="G37" s="25">
        <v>10139</v>
      </c>
      <c r="H37" s="25">
        <v>80146.100000000006</v>
      </c>
      <c r="I37" s="25" t="s">
        <v>33</v>
      </c>
      <c r="J37" s="17" t="s">
        <v>33</v>
      </c>
      <c r="K37" s="25">
        <f t="shared" si="7"/>
        <v>157460.50000000003</v>
      </c>
      <c r="L37" s="25">
        <v>9188.7999999999993</v>
      </c>
      <c r="M37" s="25">
        <v>11504.6</v>
      </c>
      <c r="N37" s="25">
        <v>32323.200000000001</v>
      </c>
      <c r="O37" s="25">
        <v>24614.2</v>
      </c>
      <c r="P37" s="25">
        <v>61930.2</v>
      </c>
      <c r="Q37" s="25">
        <v>7661.2</v>
      </c>
      <c r="R37" s="25">
        <v>1869.1</v>
      </c>
      <c r="S37" s="25">
        <v>2254</v>
      </c>
      <c r="T37" s="25">
        <v>3125</v>
      </c>
      <c r="U37" s="17">
        <v>2990.2</v>
      </c>
      <c r="V37" s="25">
        <f t="shared" si="8"/>
        <v>305403.59999999998</v>
      </c>
      <c r="W37" s="25">
        <v>148362.20000000001</v>
      </c>
      <c r="X37" s="25" t="s">
        <v>33</v>
      </c>
      <c r="Y37" s="65" t="s">
        <v>33</v>
      </c>
    </row>
    <row r="38" spans="1:25">
      <c r="A38" s="5">
        <v>2004</v>
      </c>
      <c r="B38" s="27">
        <v>329022</v>
      </c>
      <c r="C38" s="15">
        <f t="shared" si="6"/>
        <v>163100</v>
      </c>
      <c r="D38" s="25">
        <v>11623.2</v>
      </c>
      <c r="E38" s="25">
        <v>24125.8</v>
      </c>
      <c r="F38" s="25">
        <v>36643</v>
      </c>
      <c r="G38" s="25">
        <v>10814.3</v>
      </c>
      <c r="H38" s="25">
        <v>79893.7</v>
      </c>
      <c r="I38" s="25" t="s">
        <v>33</v>
      </c>
      <c r="J38" s="17" t="s">
        <v>33</v>
      </c>
      <c r="K38" s="25">
        <f t="shared" si="7"/>
        <v>165959.60000000003</v>
      </c>
      <c r="L38" s="25">
        <v>9782.2000000000007</v>
      </c>
      <c r="M38" s="25">
        <v>12568.2</v>
      </c>
      <c r="N38" s="25">
        <v>31863.9</v>
      </c>
      <c r="O38" s="25">
        <v>26149</v>
      </c>
      <c r="P38" s="25">
        <v>66140.399999999994</v>
      </c>
      <c r="Q38" s="25">
        <v>8198.6</v>
      </c>
      <c r="R38" s="25">
        <v>2136.9</v>
      </c>
      <c r="S38" s="25">
        <v>2398.6</v>
      </c>
      <c r="T38" s="25">
        <v>3466.6</v>
      </c>
      <c r="U38" s="17">
        <v>3255.2</v>
      </c>
      <c r="V38" s="25">
        <f t="shared" si="8"/>
        <v>317398.8</v>
      </c>
      <c r="W38" s="25">
        <v>151832.79999999999</v>
      </c>
      <c r="X38" s="25" t="s">
        <v>33</v>
      </c>
      <c r="Y38" s="65" t="s">
        <v>33</v>
      </c>
    </row>
    <row r="39" spans="1:25">
      <c r="A39" s="5">
        <v>2005</v>
      </c>
      <c r="B39" s="27">
        <v>348704.9</v>
      </c>
      <c r="C39" s="15">
        <f t="shared" si="6"/>
        <v>170234.4</v>
      </c>
      <c r="D39" s="25">
        <v>11708.3</v>
      </c>
      <c r="E39" s="25">
        <v>29349.1</v>
      </c>
      <c r="F39" s="25">
        <v>36203.1</v>
      </c>
      <c r="G39" s="25">
        <v>11587</v>
      </c>
      <c r="H39" s="25">
        <v>81386.899999999994</v>
      </c>
      <c r="I39" s="25" t="s">
        <v>33</v>
      </c>
      <c r="J39" s="17" t="s">
        <v>33</v>
      </c>
      <c r="K39" s="25">
        <f t="shared" si="7"/>
        <v>178439.00000000003</v>
      </c>
      <c r="L39" s="25">
        <v>10667.8</v>
      </c>
      <c r="M39" s="25">
        <v>13281.8</v>
      </c>
      <c r="N39" s="25">
        <v>33854.1</v>
      </c>
      <c r="O39" s="25">
        <v>27316.400000000001</v>
      </c>
      <c r="P39" s="25">
        <v>72665.3</v>
      </c>
      <c r="Q39" s="25">
        <v>8440.1</v>
      </c>
      <c r="R39" s="25">
        <v>2413.4</v>
      </c>
      <c r="S39" s="25">
        <v>2527.5</v>
      </c>
      <c r="T39" s="25">
        <v>3772.2</v>
      </c>
      <c r="U39" s="17">
        <v>3500.4</v>
      </c>
      <c r="V39" s="25">
        <f t="shared" si="8"/>
        <v>336996.60000000003</v>
      </c>
      <c r="W39" s="25">
        <v>158788.70000000001</v>
      </c>
      <c r="X39" s="25" t="s">
        <v>33</v>
      </c>
      <c r="Y39" s="65" t="s">
        <v>33</v>
      </c>
    </row>
    <row r="40" spans="1:25">
      <c r="A40" s="5">
        <v>2006</v>
      </c>
      <c r="B40" s="27">
        <v>372522</v>
      </c>
      <c r="C40" s="15">
        <f t="shared" si="6"/>
        <v>178184.9</v>
      </c>
      <c r="D40" s="25">
        <v>11582.5</v>
      </c>
      <c r="E40" s="25">
        <v>35506.199999999997</v>
      </c>
      <c r="F40" s="25">
        <v>36291.5</v>
      </c>
      <c r="G40" s="25">
        <v>12626.3</v>
      </c>
      <c r="H40" s="25">
        <v>82178.399999999994</v>
      </c>
      <c r="I40" s="25" t="s">
        <v>33</v>
      </c>
      <c r="J40" s="17" t="s">
        <v>33</v>
      </c>
      <c r="K40" s="25">
        <f t="shared" si="7"/>
        <v>194261.2</v>
      </c>
      <c r="L40" s="25">
        <v>11280.3</v>
      </c>
      <c r="M40" s="25">
        <v>13915.3</v>
      </c>
      <c r="N40" s="25">
        <v>35523</v>
      </c>
      <c r="O40" s="25">
        <v>28726.9</v>
      </c>
      <c r="P40" s="25">
        <v>82477.8</v>
      </c>
      <c r="Q40" s="25">
        <v>9092.7000000000007</v>
      </c>
      <c r="R40" s="25">
        <v>3268.2</v>
      </c>
      <c r="S40" s="25">
        <v>2611.8000000000002</v>
      </c>
      <c r="T40" s="25">
        <v>3719</v>
      </c>
      <c r="U40" s="17">
        <v>3646.2</v>
      </c>
      <c r="V40" s="25">
        <f t="shared" si="8"/>
        <v>360939.5</v>
      </c>
      <c r="W40" s="25">
        <v>166716.6</v>
      </c>
      <c r="X40" s="25" t="s">
        <v>33</v>
      </c>
      <c r="Y40" s="65" t="s">
        <v>33</v>
      </c>
    </row>
    <row r="41" spans="1:25">
      <c r="A41" s="5">
        <v>2007</v>
      </c>
      <c r="B41" s="27">
        <v>392805.7</v>
      </c>
      <c r="C41" s="15">
        <f t="shared" si="6"/>
        <v>185464.1</v>
      </c>
      <c r="D41" s="25">
        <v>11988.4</v>
      </c>
      <c r="E41" s="25">
        <v>39526.6</v>
      </c>
      <c r="F41" s="25">
        <v>36228.800000000003</v>
      </c>
      <c r="G41" s="25">
        <v>14051</v>
      </c>
      <c r="H41" s="25">
        <v>83669.3</v>
      </c>
      <c r="I41" s="25" t="s">
        <v>33</v>
      </c>
      <c r="J41" s="17" t="s">
        <v>33</v>
      </c>
      <c r="K41" s="25">
        <f t="shared" si="7"/>
        <v>207058.1</v>
      </c>
      <c r="L41" s="25">
        <v>12107.1</v>
      </c>
      <c r="M41" s="25">
        <v>15391.5</v>
      </c>
      <c r="N41" s="25">
        <v>39010</v>
      </c>
      <c r="O41" s="25">
        <v>28655.8</v>
      </c>
      <c r="P41" s="25">
        <v>87656.3</v>
      </c>
      <c r="Q41" s="25">
        <v>10000.1</v>
      </c>
      <c r="R41" s="25">
        <v>3664.9</v>
      </c>
      <c r="S41" s="25">
        <v>2832.4</v>
      </c>
      <c r="T41" s="25">
        <v>3923.4</v>
      </c>
      <c r="U41" s="17">
        <v>3816.6</v>
      </c>
      <c r="V41" s="25">
        <f t="shared" si="8"/>
        <v>380817.3</v>
      </c>
      <c r="W41" s="25">
        <v>173400</v>
      </c>
      <c r="X41" s="25" t="s">
        <v>33</v>
      </c>
      <c r="Y41" s="65" t="s">
        <v>33</v>
      </c>
    </row>
    <row r="42" spans="1:25">
      <c r="A42" s="5">
        <v>2008</v>
      </c>
      <c r="B42" s="27">
        <v>406351.4</v>
      </c>
      <c r="C42" s="15">
        <f t="shared" si="6"/>
        <v>190974.7</v>
      </c>
      <c r="D42" s="25">
        <v>12291</v>
      </c>
      <c r="E42" s="25">
        <v>43400.800000000003</v>
      </c>
      <c r="F42" s="25">
        <v>35965</v>
      </c>
      <c r="G42" s="25">
        <v>15288</v>
      </c>
      <c r="H42" s="25">
        <v>84029.9</v>
      </c>
      <c r="I42" s="25" t="s">
        <v>33</v>
      </c>
      <c r="J42" s="17" t="s">
        <v>33</v>
      </c>
      <c r="K42" s="25">
        <f t="shared" si="7"/>
        <v>215247.8</v>
      </c>
      <c r="L42" s="25">
        <v>13189.1</v>
      </c>
      <c r="M42" s="25">
        <v>16521.599999999999</v>
      </c>
      <c r="N42" s="25">
        <v>41478.300000000003</v>
      </c>
      <c r="O42" s="25">
        <v>29600.9</v>
      </c>
      <c r="P42" s="25">
        <v>88464.4</v>
      </c>
      <c r="Q42" s="25">
        <v>10670.9</v>
      </c>
      <c r="R42" s="25">
        <v>4263.2</v>
      </c>
      <c r="S42" s="25">
        <v>3040.8</v>
      </c>
      <c r="T42" s="25">
        <v>3993</v>
      </c>
      <c r="U42" s="17">
        <v>4025.6</v>
      </c>
      <c r="V42" s="25">
        <f t="shared" si="8"/>
        <v>394060.4</v>
      </c>
      <c r="W42" s="25">
        <v>178462.7</v>
      </c>
      <c r="X42" s="25" t="s">
        <v>33</v>
      </c>
      <c r="Y42" s="65" t="s">
        <v>33</v>
      </c>
    </row>
    <row r="43" spans="1:25">
      <c r="A43" s="5">
        <v>2009</v>
      </c>
      <c r="B43" s="27">
        <v>394651.3</v>
      </c>
      <c r="C43" s="15">
        <f t="shared" si="6"/>
        <v>185406.8</v>
      </c>
      <c r="D43" s="25">
        <v>12458.7</v>
      </c>
      <c r="E43" s="25">
        <v>42787.7</v>
      </c>
      <c r="F43" s="25">
        <v>36705.4</v>
      </c>
      <c r="G43" s="25">
        <v>15530</v>
      </c>
      <c r="H43" s="25">
        <v>77925</v>
      </c>
      <c r="I43" s="25" t="s">
        <v>33</v>
      </c>
      <c r="J43" s="17" t="s">
        <v>33</v>
      </c>
      <c r="K43" s="25">
        <f t="shared" si="7"/>
        <v>209253.9</v>
      </c>
      <c r="L43" s="25">
        <v>13467.6</v>
      </c>
      <c r="M43" s="25">
        <v>16223.3</v>
      </c>
      <c r="N43" s="25">
        <v>40101.4</v>
      </c>
      <c r="O43" s="25">
        <v>29878.9</v>
      </c>
      <c r="P43" s="25">
        <v>82526.799999999988</v>
      </c>
      <c r="Q43" s="25">
        <v>10829.7</v>
      </c>
      <c r="R43" s="25">
        <v>4470.6000000000004</v>
      </c>
      <c r="S43" s="25">
        <v>3109.8</v>
      </c>
      <c r="T43" s="25">
        <v>4266.8</v>
      </c>
      <c r="U43" s="17">
        <v>4379</v>
      </c>
      <c r="V43" s="25">
        <f t="shared" si="8"/>
        <v>382192.6</v>
      </c>
      <c r="W43" s="25">
        <v>172906.4</v>
      </c>
      <c r="X43" s="25" t="s">
        <v>33</v>
      </c>
      <c r="Y43" s="65" t="s">
        <v>33</v>
      </c>
    </row>
    <row r="44" spans="1:25">
      <c r="A44" s="5">
        <v>2010</v>
      </c>
      <c r="B44" s="27">
        <v>395056.1</v>
      </c>
      <c r="C44" s="15">
        <f t="shared" si="6"/>
        <v>185734.5</v>
      </c>
      <c r="D44" s="25">
        <v>12695.1</v>
      </c>
      <c r="E44" s="25">
        <v>43669.599999999999</v>
      </c>
      <c r="F44" s="25">
        <v>38991.4</v>
      </c>
      <c r="G44" s="25">
        <v>16368.7</v>
      </c>
      <c r="H44" s="25">
        <v>74009.7</v>
      </c>
      <c r="I44" s="25" t="s">
        <v>33</v>
      </c>
      <c r="J44" s="17" t="s">
        <v>33</v>
      </c>
      <c r="K44" s="25">
        <f t="shared" si="7"/>
        <v>209155.8</v>
      </c>
      <c r="L44" s="25">
        <v>13857.3</v>
      </c>
      <c r="M44" s="25">
        <v>16406.099999999999</v>
      </c>
      <c r="N44" s="25">
        <v>40253.199999999997</v>
      </c>
      <c r="O44" s="25">
        <v>29794.799999999999</v>
      </c>
      <c r="P44" s="25">
        <v>80211.200000000012</v>
      </c>
      <c r="Q44" s="25">
        <v>11388.9</v>
      </c>
      <c r="R44" s="25">
        <v>4798.3999999999996</v>
      </c>
      <c r="S44" s="25">
        <v>3404.6</v>
      </c>
      <c r="T44" s="25">
        <v>4383.3</v>
      </c>
      <c r="U44" s="17">
        <v>4658</v>
      </c>
      <c r="V44" s="25">
        <f t="shared" si="8"/>
        <v>382361</v>
      </c>
      <c r="W44" s="25">
        <v>173257.9</v>
      </c>
      <c r="X44" s="25" t="s">
        <v>33</v>
      </c>
      <c r="Y44" s="65" t="s">
        <v>33</v>
      </c>
    </row>
    <row r="46" spans="1:25">
      <c r="A46" s="4"/>
      <c r="B46" s="10" t="s">
        <v>21</v>
      </c>
      <c r="C46" s="8"/>
      <c r="D46" s="8"/>
      <c r="E46" s="8"/>
      <c r="F46" s="8"/>
      <c r="G46" s="8"/>
      <c r="H46" s="8"/>
      <c r="I46" s="8"/>
      <c r="J46" s="8"/>
      <c r="K46" s="10" t="s">
        <v>21</v>
      </c>
      <c r="L46" s="10"/>
      <c r="M46" s="8"/>
      <c r="N46" s="8"/>
      <c r="O46" s="8"/>
      <c r="P46" s="8"/>
      <c r="Q46" s="8"/>
      <c r="R46" s="8"/>
      <c r="S46" s="8"/>
      <c r="T46" s="8"/>
      <c r="U46" s="8"/>
      <c r="V46" s="10" t="s">
        <v>21</v>
      </c>
      <c r="W46" s="8"/>
      <c r="X46" s="8"/>
      <c r="Y46" s="2"/>
    </row>
    <row r="47" spans="1:25">
      <c r="A47" s="29" t="s">
        <v>22</v>
      </c>
      <c r="B47" s="18">
        <f>IF(ISERROR((POWER(VLOOKUP(VALUE(RIGHT($A47,4)),$A$29:$Y$45,COLUMN(B$45),)/VLOOKUP(VALUE(LEFT($A47,4)),$A$29:$Y$45,COLUMN(B$45),),1/(VALUE(RIGHT($A47,4))-VALUE(LEFT($A47,4))))-1)*100),"n.a.",(POWER(VLOOKUP(VALUE(RIGHT($A47,4)),$A$29:$Y$45,COLUMN(B$45),)/VLOOKUP(VALUE(LEFT($A47,4)),$A$29:$Y$45,COLUMN(B$45),),1/(VALUE(RIGHT($A47,4))-VALUE(LEFT($A47,4))))-1)*100)</f>
        <v>3.1837801028597346</v>
      </c>
      <c r="C47" s="9">
        <f t="shared" ref="C47:R49" si="9">IF(ISERROR((POWER(VLOOKUP(VALUE(RIGHT($A47,4)),$A$29:$Y$45,COLUMN(C$45),)/VLOOKUP(VALUE(LEFT($A47,4)),$A$29:$Y$45,COLUMN(C$45),),1/(VALUE(RIGHT($A47,4))-VALUE(LEFT($A47,4))))-1)*100),"n.a.",(POWER(VLOOKUP(VALUE(RIGHT($A47,4)),$A$29:$Y$45,COLUMN(C$45),)/VLOOKUP(VALUE(LEFT($A47,4)),$A$29:$Y$45,COLUMN(C$45),),1/(VALUE(RIGHT($A47,4))-VALUE(LEFT($A47,4))))-1)*100)</f>
        <v>1.3041228714454123</v>
      </c>
      <c r="D47" s="9">
        <f t="shared" si="9"/>
        <v>0.81314104845782165</v>
      </c>
      <c r="E47" s="9">
        <f t="shared" si="9"/>
        <v>11.365960822377819</v>
      </c>
      <c r="F47" s="9">
        <f t="shared" si="9"/>
        <v>-0.84762140299868838</v>
      </c>
      <c r="G47" s="9">
        <f t="shared" si="9"/>
        <v>6.2532160168064177</v>
      </c>
      <c r="H47" s="9">
        <f t="shared" si="9"/>
        <v>-0.94633197942998182</v>
      </c>
      <c r="I47" s="9" t="str">
        <f t="shared" si="9"/>
        <v>n.a.</v>
      </c>
      <c r="J47" s="20" t="str">
        <f t="shared" si="9"/>
        <v>n.a.</v>
      </c>
      <c r="K47" s="9">
        <f t="shared" si="9"/>
        <v>5.2424529647285834</v>
      </c>
      <c r="L47" s="9">
        <f t="shared" si="9"/>
        <v>5.2345678963059861</v>
      </c>
      <c r="M47" s="9">
        <f t="shared" si="9"/>
        <v>4.8617594965675526</v>
      </c>
      <c r="N47" s="9">
        <f t="shared" si="9"/>
        <v>3.7011966573420318</v>
      </c>
      <c r="O47" s="9">
        <f t="shared" si="9"/>
        <v>3.3165441804015927</v>
      </c>
      <c r="P47" s="9">
        <f t="shared" si="9"/>
        <v>6.3006195081917404</v>
      </c>
      <c r="Q47" s="9">
        <f t="shared" si="9"/>
        <v>10.246618520379291</v>
      </c>
      <c r="R47" s="9">
        <f t="shared" si="9"/>
        <v>9.4637088842420845</v>
      </c>
      <c r="S47" s="9">
        <f t="shared" ref="S47:Y49" si="10">IF(ISERROR((POWER(VLOOKUP(VALUE(RIGHT($A47,4)),$A$29:$Y$45,COLUMN(S$45),)/VLOOKUP(VALUE(LEFT($A47,4)),$A$29:$Y$45,COLUMN(S$45),),1/(VALUE(RIGHT($A47,4))-VALUE(LEFT($A47,4))))-1)*100),"n.a.",(POWER(VLOOKUP(VALUE(RIGHT($A47,4)),$A$29:$Y$45,COLUMN(S$45),)/VLOOKUP(VALUE(LEFT($A47,4)),$A$29:$Y$45,COLUMN(S$45),),1/(VALUE(RIGHT($A47,4))-VALUE(LEFT($A47,4))))-1)*100)</f>
        <v>7.786407927920358</v>
      </c>
      <c r="T47" s="9">
        <f t="shared" si="10"/>
        <v>3.7176412158239192</v>
      </c>
      <c r="U47" s="20">
        <f t="shared" si="10"/>
        <v>6.2491779258524449</v>
      </c>
      <c r="V47" s="9">
        <f t="shared" si="10"/>
        <v>3.2773382903035664</v>
      </c>
      <c r="W47" s="9">
        <f t="shared" si="10"/>
        <v>1.309879053020957</v>
      </c>
      <c r="X47" s="9" t="str">
        <f t="shared" si="10"/>
        <v>n.a.</v>
      </c>
      <c r="Y47" s="65" t="str">
        <f t="shared" si="10"/>
        <v>n.a.</v>
      </c>
    </row>
    <row r="48" spans="1:25">
      <c r="A48" s="29" t="s">
        <v>23</v>
      </c>
      <c r="B48" s="19">
        <f t="shared" ref="B48:B49" si="11">IF(ISERROR((POWER(VLOOKUP(VALUE(RIGHT($A48,4)),$A$29:$Y$45,COLUMN(B$45),)/VLOOKUP(VALUE(LEFT($A48,4)),$A$29:$Y$45,COLUMN(B$45),),1/(VALUE(RIGHT($A48,4))-VALUE(LEFT($A48,4))))-1)*100),"n.a.",(POWER(VLOOKUP(VALUE(RIGHT($A48,4)),$A$29:$Y$45,COLUMN(B$45),)/VLOOKUP(VALUE(LEFT($A48,4)),$A$29:$Y$45,COLUMN(B$45),),1/(VALUE(RIGHT($A48,4))-VALUE(LEFT($A48,4))))-1)*100)</f>
        <v>4.8953919801928425</v>
      </c>
      <c r="C48" s="9">
        <f t="shared" si="9"/>
        <v>1.1007532857527424</v>
      </c>
      <c r="D48" s="9">
        <f t="shared" si="9"/>
        <v>1.0633476287721821</v>
      </c>
      <c r="E48" s="9">
        <f t="shared" si="9"/>
        <v>8.8934213951392884</v>
      </c>
      <c r="F48" s="9">
        <f t="shared" si="9"/>
        <v>-2.7946918822864375</v>
      </c>
      <c r="G48" s="9">
        <f t="shared" si="9"/>
        <v>7.5272695686963376</v>
      </c>
      <c r="H48" s="9">
        <f t="shared" si="9"/>
        <v>1.36419382799291</v>
      </c>
      <c r="I48" s="9" t="str">
        <f t="shared" si="9"/>
        <v>n.a.</v>
      </c>
      <c r="J48" s="21" t="str">
        <f t="shared" si="9"/>
        <v>n.a.</v>
      </c>
      <c r="K48" s="9">
        <f t="shared" si="9"/>
        <v>9.4919403407739189</v>
      </c>
      <c r="L48" s="9">
        <f t="shared" si="9"/>
        <v>5.5903007056679055</v>
      </c>
      <c r="M48" s="9">
        <f t="shared" si="9"/>
        <v>4.0179421504007662</v>
      </c>
      <c r="N48" s="9">
        <f t="shared" si="9"/>
        <v>6.4409626160587319</v>
      </c>
      <c r="O48" s="9">
        <f t="shared" si="9"/>
        <v>5.0738265071111455</v>
      </c>
      <c r="P48" s="9">
        <f t="shared" si="9"/>
        <v>15.264844176063995</v>
      </c>
      <c r="Q48" s="9">
        <f t="shared" si="9"/>
        <v>25.439867578707755</v>
      </c>
      <c r="R48" s="9">
        <f t="shared" si="9"/>
        <v>0.43918195519219161</v>
      </c>
      <c r="S48" s="9">
        <f t="shared" si="10"/>
        <v>4.9559820284128309</v>
      </c>
      <c r="T48" s="9">
        <f t="shared" si="10"/>
        <v>0.57119096036424288</v>
      </c>
      <c r="U48" s="21">
        <f t="shared" si="10"/>
        <v>5.0844135657760914</v>
      </c>
      <c r="V48" s="9">
        <f t="shared" si="10"/>
        <v>5.0629941574382276</v>
      </c>
      <c r="W48" s="9">
        <f t="shared" si="10"/>
        <v>1.1068155071562336</v>
      </c>
      <c r="X48" s="9" t="str">
        <f t="shared" si="10"/>
        <v>n.a.</v>
      </c>
      <c r="Y48" s="65" t="str">
        <f t="shared" si="10"/>
        <v>n.a.</v>
      </c>
    </row>
    <row r="49" spans="1:25">
      <c r="A49" s="29" t="s">
        <v>24</v>
      </c>
      <c r="B49" s="19">
        <f t="shared" si="11"/>
        <v>2.6757635600206386</v>
      </c>
      <c r="C49" s="9">
        <f t="shared" si="9"/>
        <v>1.3652134820639539</v>
      </c>
      <c r="D49" s="9">
        <f t="shared" si="9"/>
        <v>0.73819993627484148</v>
      </c>
      <c r="E49" s="9">
        <f t="shared" si="9"/>
        <v>12.11861281474993</v>
      </c>
      <c r="F49" s="9">
        <f t="shared" si="9"/>
        <v>-0.25593035135158537</v>
      </c>
      <c r="G49" s="9">
        <f t="shared" si="9"/>
        <v>5.8739518160174864</v>
      </c>
      <c r="H49" s="9">
        <f t="shared" si="9"/>
        <v>-1.6291645335597571</v>
      </c>
      <c r="I49" s="9" t="str">
        <f t="shared" si="9"/>
        <v>n.a.</v>
      </c>
      <c r="J49" s="21" t="str">
        <f t="shared" si="9"/>
        <v>n.a.</v>
      </c>
      <c r="K49" s="9">
        <f t="shared" si="9"/>
        <v>4.0000636067996531</v>
      </c>
      <c r="L49" s="9">
        <f t="shared" si="9"/>
        <v>5.1280819373194175</v>
      </c>
      <c r="M49" s="9">
        <f t="shared" si="9"/>
        <v>5.116237004147739</v>
      </c>
      <c r="N49" s="9">
        <f t="shared" si="9"/>
        <v>2.8931019619802489</v>
      </c>
      <c r="O49" s="9">
        <f t="shared" si="9"/>
        <v>2.7951129108240824</v>
      </c>
      <c r="P49" s="9">
        <f t="shared" si="9"/>
        <v>3.7498491586567928</v>
      </c>
      <c r="Q49" s="9">
        <f t="shared" si="9"/>
        <v>6.0581836000057177</v>
      </c>
      <c r="R49" s="9">
        <f t="shared" si="9"/>
        <v>12.32599041221083</v>
      </c>
      <c r="S49" s="9">
        <f t="shared" si="10"/>
        <v>8.6503274846326139</v>
      </c>
      <c r="T49" s="9">
        <f t="shared" si="10"/>
        <v>4.6806336433402818</v>
      </c>
      <c r="U49" s="21">
        <f t="shared" si="10"/>
        <v>6.6011182705852267</v>
      </c>
      <c r="V49" s="9">
        <f t="shared" si="10"/>
        <v>2.7475832445175596</v>
      </c>
      <c r="W49" s="9">
        <f t="shared" si="10"/>
        <v>1.3708776071861051</v>
      </c>
      <c r="X49" s="9" t="str">
        <f t="shared" si="10"/>
        <v>n.a.</v>
      </c>
      <c r="Y49" s="65" t="str">
        <f t="shared" si="10"/>
        <v>n.a.</v>
      </c>
    </row>
    <row r="51" spans="1:25">
      <c r="B51" s="1" t="s">
        <v>141</v>
      </c>
      <c r="C51" s="1" t="s">
        <v>142</v>
      </c>
      <c r="K51" s="1" t="s">
        <v>30</v>
      </c>
      <c r="L51" s="1" t="s">
        <v>39</v>
      </c>
      <c r="V51" s="1" t="s">
        <v>30</v>
      </c>
      <c r="W51" s="1" t="s">
        <v>145</v>
      </c>
    </row>
    <row r="52" spans="1:25">
      <c r="B52" s="1" t="s">
        <v>20</v>
      </c>
      <c r="C52" s="1" t="s">
        <v>59</v>
      </c>
      <c r="L52" s="1" t="s">
        <v>150</v>
      </c>
      <c r="W52" s="1" t="s">
        <v>146</v>
      </c>
    </row>
    <row r="53" spans="1:25">
      <c r="K53" s="1" t="s">
        <v>20</v>
      </c>
      <c r="L53" s="1" t="s">
        <v>59</v>
      </c>
      <c r="V53" s="1" t="s">
        <v>20</v>
      </c>
      <c r="W53" s="1" t="s">
        <v>59</v>
      </c>
    </row>
    <row r="58" spans="1:25">
      <c r="B58" s="36"/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T74"/>
  <sheetViews>
    <sheetView zoomScaleNormal="100" workbookViewId="0"/>
  </sheetViews>
  <sheetFormatPr defaultRowHeight="11.25"/>
  <cols>
    <col min="1" max="1" width="9.140625" style="1"/>
    <col min="2" max="7" width="12.7109375" style="1" customWidth="1"/>
    <col min="8" max="8" width="14.7109375" style="1" customWidth="1"/>
    <col min="9" max="9" width="12.7109375" style="1" customWidth="1"/>
    <col min="10" max="16384" width="9.140625" style="1"/>
  </cols>
  <sheetData>
    <row r="1" spans="1:20" ht="12.75">
      <c r="B1" s="7" t="str">
        <f>'Table of Contents'!B35</f>
        <v>Table 26: Nominal Net Capital Stock (Fixed, Non-Res) by Asset Type, Canada, Business Sector Industries, 1997-2010</v>
      </c>
    </row>
    <row r="3" spans="1:20" ht="22.5">
      <c r="A3" s="4"/>
      <c r="B3" s="26" t="s">
        <v>200</v>
      </c>
      <c r="C3" s="14" t="s">
        <v>65</v>
      </c>
      <c r="D3" s="3" t="s">
        <v>66</v>
      </c>
      <c r="E3" s="16" t="s">
        <v>67</v>
      </c>
      <c r="F3" s="3" t="s">
        <v>68</v>
      </c>
      <c r="G3" s="3" t="s">
        <v>69</v>
      </c>
      <c r="H3" s="3" t="s">
        <v>70</v>
      </c>
      <c r="I3" s="3" t="s">
        <v>71</v>
      </c>
    </row>
    <row r="4" spans="1:20" ht="11.25" customHeight="1">
      <c r="A4" s="5"/>
      <c r="B4" s="77" t="s">
        <v>61</v>
      </c>
      <c r="C4" s="78"/>
      <c r="D4" s="78"/>
      <c r="E4" s="78"/>
      <c r="F4" s="78"/>
      <c r="G4" s="78"/>
      <c r="H4" s="78"/>
      <c r="I4" s="78"/>
    </row>
    <row r="5" spans="1:20">
      <c r="A5" s="5">
        <v>1997</v>
      </c>
      <c r="B5" s="27">
        <v>696765.4</v>
      </c>
      <c r="C5" s="15">
        <v>192487.9</v>
      </c>
      <c r="D5" s="25">
        <v>262798.59999999998</v>
      </c>
      <c r="E5" s="17">
        <v>241478.9</v>
      </c>
      <c r="F5" s="25">
        <f>SUM(G5:I5)</f>
        <v>43207.100000000006</v>
      </c>
      <c r="G5" s="25">
        <v>8649.7000000000007</v>
      </c>
      <c r="H5" s="25">
        <v>17999.900000000001</v>
      </c>
      <c r="I5" s="25">
        <v>16557.5</v>
      </c>
      <c r="M5" s="36"/>
      <c r="N5" s="36"/>
      <c r="O5" s="36"/>
      <c r="P5" s="36"/>
      <c r="Q5" s="36"/>
      <c r="R5" s="36"/>
      <c r="S5" s="36"/>
      <c r="T5" s="36"/>
    </row>
    <row r="6" spans="1:20">
      <c r="A6" s="5">
        <v>1998</v>
      </c>
      <c r="B6" s="27">
        <v>736271.2</v>
      </c>
      <c r="C6" s="15">
        <v>198034.5</v>
      </c>
      <c r="D6" s="25">
        <v>273690.2</v>
      </c>
      <c r="E6" s="17">
        <v>264546.40000000002</v>
      </c>
      <c r="F6" s="25">
        <f t="shared" ref="F6:F18" si="0">SUM(G6:I6)</f>
        <v>48193.7</v>
      </c>
      <c r="G6" s="25">
        <v>10690.9</v>
      </c>
      <c r="H6" s="25">
        <v>18885.099999999999</v>
      </c>
      <c r="I6" s="25">
        <v>18617.7</v>
      </c>
      <c r="M6" s="36"/>
      <c r="N6" s="36"/>
      <c r="O6" s="36"/>
      <c r="P6" s="36"/>
      <c r="Q6" s="36"/>
      <c r="R6" s="36"/>
      <c r="S6" s="36"/>
      <c r="T6" s="36"/>
    </row>
    <row r="7" spans="1:20">
      <c r="A7" s="5">
        <v>1999</v>
      </c>
      <c r="B7" s="27">
        <v>763619.7</v>
      </c>
      <c r="C7" s="15">
        <v>205407.3</v>
      </c>
      <c r="D7" s="25">
        <v>280675.3</v>
      </c>
      <c r="E7" s="17">
        <v>277537.09999999998</v>
      </c>
      <c r="F7" s="25">
        <f t="shared" si="0"/>
        <v>51702.799999999996</v>
      </c>
      <c r="G7" s="25">
        <v>11792.6</v>
      </c>
      <c r="H7" s="25">
        <v>19544.099999999999</v>
      </c>
      <c r="I7" s="25">
        <v>20366.099999999999</v>
      </c>
      <c r="M7" s="36"/>
      <c r="N7" s="36"/>
      <c r="O7" s="36"/>
      <c r="P7" s="36"/>
      <c r="Q7" s="36"/>
      <c r="R7" s="36"/>
      <c r="S7" s="36"/>
      <c r="T7" s="36"/>
    </row>
    <row r="8" spans="1:20">
      <c r="A8" s="5">
        <v>2000</v>
      </c>
      <c r="B8" s="27">
        <v>801546.5</v>
      </c>
      <c r="C8" s="15">
        <v>215804.3</v>
      </c>
      <c r="D8" s="25">
        <v>293708.40000000002</v>
      </c>
      <c r="E8" s="17">
        <v>292033.8</v>
      </c>
      <c r="F8" s="25">
        <f t="shared" si="0"/>
        <v>57038</v>
      </c>
      <c r="G8" s="25">
        <v>13326.8</v>
      </c>
      <c r="H8" s="25">
        <v>21241.9</v>
      </c>
      <c r="I8" s="25">
        <v>22469.3</v>
      </c>
      <c r="M8" s="36"/>
      <c r="N8" s="36"/>
      <c r="O8" s="36"/>
      <c r="P8" s="36"/>
      <c r="Q8" s="36"/>
      <c r="R8" s="36"/>
      <c r="S8" s="36"/>
      <c r="T8" s="36"/>
    </row>
    <row r="9" spans="1:20">
      <c r="A9" s="5">
        <v>2001</v>
      </c>
      <c r="B9" s="27">
        <v>832003.5</v>
      </c>
      <c r="C9" s="15">
        <v>221849.8</v>
      </c>
      <c r="D9" s="25">
        <v>305267.09999999998</v>
      </c>
      <c r="E9" s="17">
        <v>304886.59999999998</v>
      </c>
      <c r="F9" s="25">
        <f t="shared" si="0"/>
        <v>60950.9</v>
      </c>
      <c r="G9" s="25">
        <v>13231.9</v>
      </c>
      <c r="H9" s="25">
        <v>23312.9</v>
      </c>
      <c r="I9" s="25">
        <v>24406.1</v>
      </c>
      <c r="M9" s="36"/>
      <c r="N9" s="36"/>
      <c r="O9" s="36"/>
      <c r="P9" s="36"/>
      <c r="Q9" s="36"/>
      <c r="R9" s="36"/>
      <c r="S9" s="36"/>
      <c r="T9" s="36"/>
    </row>
    <row r="10" spans="1:20">
      <c r="A10" s="5">
        <v>2002</v>
      </c>
      <c r="B10" s="27">
        <v>847253.4</v>
      </c>
      <c r="C10" s="15">
        <v>224803.3</v>
      </c>
      <c r="D10" s="25">
        <v>311833.09999999998</v>
      </c>
      <c r="E10" s="17">
        <v>310617</v>
      </c>
      <c r="F10" s="25">
        <f t="shared" si="0"/>
        <v>61563.799999999996</v>
      </c>
      <c r="G10" s="25">
        <v>13333.2</v>
      </c>
      <c r="H10" s="25">
        <v>23586</v>
      </c>
      <c r="I10" s="25">
        <v>24644.6</v>
      </c>
      <c r="L10" s="33"/>
      <c r="M10" s="36"/>
      <c r="N10" s="36"/>
      <c r="O10" s="36"/>
      <c r="P10" s="36"/>
      <c r="Q10" s="36"/>
      <c r="R10" s="36"/>
      <c r="S10" s="36"/>
      <c r="T10" s="36"/>
    </row>
    <row r="11" spans="1:20">
      <c r="A11" s="5">
        <v>2003</v>
      </c>
      <c r="B11" s="27">
        <v>847104.9</v>
      </c>
      <c r="C11" s="15">
        <v>229889.5</v>
      </c>
      <c r="D11" s="25">
        <v>321258.40000000002</v>
      </c>
      <c r="E11" s="17">
        <v>295957</v>
      </c>
      <c r="F11" s="25">
        <f t="shared" si="0"/>
        <v>59027.299999999996</v>
      </c>
      <c r="G11" s="25">
        <v>13504.3</v>
      </c>
      <c r="H11" s="25">
        <v>21106.1</v>
      </c>
      <c r="I11" s="25">
        <v>24416.9</v>
      </c>
      <c r="L11" s="33"/>
      <c r="M11" s="36"/>
      <c r="N11" s="36"/>
      <c r="O11" s="36"/>
      <c r="P11" s="36"/>
      <c r="Q11" s="36"/>
      <c r="R11" s="36"/>
      <c r="S11" s="36"/>
      <c r="T11" s="36"/>
    </row>
    <row r="12" spans="1:20">
      <c r="A12" s="5">
        <v>2004</v>
      </c>
      <c r="B12" s="27">
        <v>884967.7</v>
      </c>
      <c r="C12" s="15">
        <v>243278.1</v>
      </c>
      <c r="D12" s="25">
        <v>347866.8</v>
      </c>
      <c r="E12" s="17">
        <v>293822.8</v>
      </c>
      <c r="F12" s="25">
        <f t="shared" si="0"/>
        <v>59012.600000000006</v>
      </c>
      <c r="G12" s="25">
        <v>14115.1</v>
      </c>
      <c r="H12" s="25">
        <v>19344.8</v>
      </c>
      <c r="I12" s="25">
        <v>25552.7</v>
      </c>
      <c r="L12" s="33"/>
      <c r="M12" s="36"/>
      <c r="N12" s="36"/>
      <c r="O12" s="36"/>
      <c r="P12" s="36"/>
      <c r="Q12" s="36"/>
      <c r="R12" s="36"/>
      <c r="S12" s="36"/>
      <c r="T12" s="36"/>
    </row>
    <row r="13" spans="1:20">
      <c r="A13" s="5">
        <v>2005</v>
      </c>
      <c r="B13" s="27">
        <v>941887.1</v>
      </c>
      <c r="C13" s="15">
        <v>255069.6</v>
      </c>
      <c r="D13" s="25">
        <v>384636.8</v>
      </c>
      <c r="E13" s="17">
        <v>302180.7</v>
      </c>
      <c r="F13" s="25">
        <f t="shared" si="0"/>
        <v>60950.5</v>
      </c>
      <c r="G13" s="25">
        <v>14970.3</v>
      </c>
      <c r="H13" s="25">
        <v>18446</v>
      </c>
      <c r="I13" s="25">
        <v>27534.2</v>
      </c>
      <c r="L13" s="33"/>
      <c r="M13" s="36"/>
      <c r="N13" s="36"/>
      <c r="O13" s="36"/>
      <c r="P13" s="36"/>
      <c r="Q13" s="36"/>
      <c r="R13" s="36"/>
      <c r="S13" s="36"/>
      <c r="T13" s="36"/>
    </row>
    <row r="14" spans="1:20">
      <c r="A14" s="5">
        <v>2006</v>
      </c>
      <c r="B14" s="27">
        <v>1019940.8</v>
      </c>
      <c r="C14" s="15">
        <v>274993.09999999998</v>
      </c>
      <c r="D14" s="25">
        <v>430020.6</v>
      </c>
      <c r="E14" s="17">
        <v>314927</v>
      </c>
      <c r="F14" s="25">
        <f t="shared" si="0"/>
        <v>64016.4</v>
      </c>
      <c r="G14" s="25">
        <v>16661.900000000001</v>
      </c>
      <c r="H14" s="25">
        <v>18088.099999999999</v>
      </c>
      <c r="I14" s="25">
        <v>29266.400000000001</v>
      </c>
      <c r="L14" s="33"/>
      <c r="M14" s="36"/>
      <c r="N14" s="36"/>
      <c r="O14" s="36"/>
      <c r="P14" s="36"/>
      <c r="Q14" s="36"/>
      <c r="R14" s="36"/>
      <c r="S14" s="36"/>
      <c r="T14" s="36"/>
    </row>
    <row r="15" spans="1:20">
      <c r="A15" s="5">
        <v>2007</v>
      </c>
      <c r="B15" s="27">
        <v>1096787.1000000001</v>
      </c>
      <c r="C15" s="15">
        <v>299104.3</v>
      </c>
      <c r="D15" s="25">
        <v>472041.9</v>
      </c>
      <c r="E15" s="17">
        <v>325640.90000000002</v>
      </c>
      <c r="F15" s="25">
        <f t="shared" si="0"/>
        <v>67409.8</v>
      </c>
      <c r="G15" s="25">
        <v>17578.099999999999</v>
      </c>
      <c r="H15" s="25">
        <v>17205.2</v>
      </c>
      <c r="I15" s="25">
        <v>32626.5</v>
      </c>
      <c r="L15" s="33"/>
      <c r="M15" s="36"/>
      <c r="N15" s="36"/>
      <c r="O15" s="36"/>
      <c r="P15" s="36"/>
      <c r="Q15" s="36"/>
      <c r="R15" s="36"/>
      <c r="S15" s="36"/>
      <c r="T15" s="36"/>
    </row>
    <row r="16" spans="1:20">
      <c r="A16" s="5">
        <v>2008</v>
      </c>
      <c r="B16" s="27">
        <v>1190213.8999999999</v>
      </c>
      <c r="C16" s="15">
        <v>329317.90000000002</v>
      </c>
      <c r="D16" s="25">
        <v>518177.5</v>
      </c>
      <c r="E16" s="17">
        <v>342718.5</v>
      </c>
      <c r="F16" s="25">
        <f t="shared" si="0"/>
        <v>72031.799999999988</v>
      </c>
      <c r="G16" s="25">
        <v>18433.7</v>
      </c>
      <c r="H16" s="25">
        <v>17769</v>
      </c>
      <c r="I16" s="25">
        <v>35829.1</v>
      </c>
      <c r="L16" s="33"/>
      <c r="M16" s="36"/>
      <c r="N16" s="36"/>
      <c r="O16" s="36"/>
      <c r="P16" s="36"/>
      <c r="Q16" s="36"/>
      <c r="R16" s="36"/>
      <c r="S16" s="36"/>
      <c r="T16" s="36"/>
    </row>
    <row r="17" spans="1:20">
      <c r="A17" s="5">
        <v>2009</v>
      </c>
      <c r="B17" s="27">
        <v>1203922.8</v>
      </c>
      <c r="C17" s="15">
        <v>315739.7</v>
      </c>
      <c r="D17" s="25">
        <v>534917.6</v>
      </c>
      <c r="E17" s="17">
        <v>353265.5</v>
      </c>
      <c r="F17" s="25">
        <f t="shared" si="0"/>
        <v>75533</v>
      </c>
      <c r="G17" s="25">
        <v>18810.5</v>
      </c>
      <c r="H17" s="25">
        <v>18762.5</v>
      </c>
      <c r="I17" s="25">
        <v>37960</v>
      </c>
      <c r="L17" s="33"/>
      <c r="M17" s="36"/>
      <c r="N17" s="36"/>
      <c r="O17" s="36"/>
      <c r="P17" s="36"/>
      <c r="Q17" s="36"/>
      <c r="R17" s="36"/>
      <c r="S17" s="36"/>
      <c r="T17" s="36"/>
    </row>
    <row r="18" spans="1:20">
      <c r="A18" s="5">
        <v>2010</v>
      </c>
      <c r="B18" s="27">
        <v>1212021.2</v>
      </c>
      <c r="C18" s="15">
        <v>314452.40000000002</v>
      </c>
      <c r="D18" s="25">
        <v>566173.30000000005</v>
      </c>
      <c r="E18" s="17">
        <v>331395.59999999998</v>
      </c>
      <c r="F18" s="25">
        <f t="shared" si="0"/>
        <v>74779.199999999997</v>
      </c>
      <c r="G18" s="25">
        <v>17835.8</v>
      </c>
      <c r="H18" s="25">
        <v>18130.2</v>
      </c>
      <c r="I18" s="25">
        <v>38813.199999999997</v>
      </c>
      <c r="L18" s="33"/>
      <c r="M18" s="36"/>
      <c r="N18" s="36"/>
      <c r="O18" s="36"/>
      <c r="P18" s="36"/>
      <c r="Q18" s="36"/>
      <c r="R18" s="36"/>
      <c r="S18" s="36"/>
      <c r="T18" s="36"/>
    </row>
    <row r="20" spans="1:20">
      <c r="A20" s="4"/>
      <c r="B20" s="10" t="s">
        <v>21</v>
      </c>
      <c r="C20" s="8"/>
      <c r="D20" s="8"/>
      <c r="E20" s="8"/>
      <c r="F20" s="8"/>
      <c r="G20" s="8"/>
      <c r="H20" s="8"/>
      <c r="I20" s="8"/>
    </row>
    <row r="21" spans="1:20">
      <c r="A21" s="29" t="s">
        <v>22</v>
      </c>
      <c r="B21" s="18">
        <f t="shared" ref="B21:I23" si="1">IF(ISERROR((POWER(VLOOKUP(VALUE(RIGHT($A21,4)),$A$3:$I$19,COLUMN(B$19),)/VLOOKUP(VALUE(LEFT($A21,4)),$A$3:$I$19,COLUMN(B$19),),1/(VALUE(RIGHT($A21,4))-VALUE(LEFT($A21,4))))-1)*100),"n.a.",(POWER(VLOOKUP(VALUE(RIGHT($A21,4)),$A$3:$I$19,COLUMN(B$19),)/VLOOKUP(VALUE(LEFT($A21,4)),$A$3:$I$19,COLUMN(B$19),),1/(VALUE(RIGHT($A21,4))-VALUE(LEFT($A21,4))))-1)*100)</f>
        <v>4.350401921108249</v>
      </c>
      <c r="C21" s="9">
        <f t="shared" si="1"/>
        <v>3.8475530223238463</v>
      </c>
      <c r="D21" s="9">
        <f t="shared" si="1"/>
        <v>6.0817040655883225</v>
      </c>
      <c r="E21" s="9">
        <f t="shared" si="1"/>
        <v>2.4647363341909312</v>
      </c>
      <c r="F21" s="9">
        <f t="shared" si="1"/>
        <v>4.3097858016349244</v>
      </c>
      <c r="G21" s="9">
        <f t="shared" si="1"/>
        <v>5.7246541118628924</v>
      </c>
      <c r="H21" s="9">
        <f t="shared" si="1"/>
        <v>5.5498885861604563E-2</v>
      </c>
      <c r="I21" s="9">
        <f t="shared" si="1"/>
        <v>6.7727333055362049</v>
      </c>
      <c r="M21" s="36"/>
      <c r="N21" s="36"/>
      <c r="O21" s="36"/>
      <c r="P21" s="36"/>
      <c r="Q21" s="36"/>
      <c r="R21" s="36"/>
      <c r="S21" s="36"/>
      <c r="T21" s="36"/>
    </row>
    <row r="22" spans="1:20">
      <c r="A22" s="29" t="s">
        <v>23</v>
      </c>
      <c r="B22" s="19">
        <f t="shared" si="1"/>
        <v>4.7805600112436286</v>
      </c>
      <c r="C22" s="9">
        <f t="shared" si="1"/>
        <v>3.884850667062234</v>
      </c>
      <c r="D22" s="9">
        <f t="shared" si="1"/>
        <v>3.7762022474029822</v>
      </c>
      <c r="E22" s="9">
        <f t="shared" si="1"/>
        <v>6.5412963800926649</v>
      </c>
      <c r="F22" s="9">
        <f t="shared" si="1"/>
        <v>9.6990980832469162</v>
      </c>
      <c r="G22" s="9">
        <f t="shared" si="1"/>
        <v>15.498127959366448</v>
      </c>
      <c r="H22" s="9">
        <f t="shared" si="1"/>
        <v>5.6755270558755067</v>
      </c>
      <c r="I22" s="9">
        <f t="shared" si="1"/>
        <v>10.71290839127288</v>
      </c>
      <c r="M22" s="36"/>
      <c r="N22" s="36"/>
      <c r="O22" s="36"/>
      <c r="P22" s="36"/>
      <c r="Q22" s="36"/>
      <c r="R22" s="36"/>
      <c r="S22" s="36"/>
      <c r="T22" s="36"/>
    </row>
    <row r="23" spans="1:20">
      <c r="A23" s="29" t="s">
        <v>24</v>
      </c>
      <c r="B23" s="19">
        <f t="shared" si="1"/>
        <v>4.2216991824364003</v>
      </c>
      <c r="C23" s="9">
        <f t="shared" si="1"/>
        <v>3.8363663403516046</v>
      </c>
      <c r="D23" s="9">
        <f t="shared" si="1"/>
        <v>6.7832910726344897</v>
      </c>
      <c r="E23" s="9">
        <f t="shared" si="1"/>
        <v>1.2724605399160094</v>
      </c>
      <c r="F23" s="9">
        <f t="shared" si="1"/>
        <v>2.7452261936644851</v>
      </c>
      <c r="G23" s="9">
        <f t="shared" si="1"/>
        <v>2.9571877382235545</v>
      </c>
      <c r="H23" s="9">
        <f t="shared" si="1"/>
        <v>-1.5714871343504799</v>
      </c>
      <c r="I23" s="9">
        <f t="shared" si="1"/>
        <v>5.6182556894026181</v>
      </c>
      <c r="M23" s="36"/>
      <c r="N23" s="36"/>
      <c r="O23" s="36"/>
      <c r="P23" s="36"/>
      <c r="Q23" s="36"/>
      <c r="R23" s="36"/>
      <c r="S23" s="36"/>
      <c r="T23" s="36"/>
    </row>
    <row r="25" spans="1:20">
      <c r="M25" s="36"/>
      <c r="N25" s="36"/>
      <c r="O25" s="36"/>
      <c r="P25" s="36"/>
      <c r="Q25" s="36"/>
      <c r="R25" s="36"/>
      <c r="S25" s="36"/>
      <c r="T25" s="36"/>
    </row>
    <row r="26" spans="1:20">
      <c r="M26" s="36"/>
      <c r="N26" s="36"/>
      <c r="O26" s="36"/>
      <c r="P26" s="36"/>
      <c r="Q26" s="36"/>
      <c r="R26" s="36"/>
      <c r="S26" s="36"/>
      <c r="T26" s="36"/>
    </row>
    <row r="27" spans="1:20" ht="22.5">
      <c r="A27" s="4"/>
      <c r="B27" s="26" t="s">
        <v>200</v>
      </c>
      <c r="C27" s="14" t="s">
        <v>65</v>
      </c>
      <c r="D27" s="3" t="s">
        <v>66</v>
      </c>
      <c r="E27" s="16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M27" s="36"/>
      <c r="N27" s="36"/>
      <c r="O27" s="36"/>
      <c r="P27" s="36"/>
      <c r="Q27" s="36"/>
      <c r="R27" s="36"/>
      <c r="S27" s="36"/>
      <c r="T27" s="36"/>
    </row>
    <row r="28" spans="1:20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</row>
    <row r="29" spans="1:20">
      <c r="A29" s="5">
        <v>1997</v>
      </c>
      <c r="B29" s="28">
        <f>IF(ISERROR((B5/$B5)*100),"..",(B5/$B5)*100)</f>
        <v>100</v>
      </c>
      <c r="C29" s="22">
        <f t="shared" ref="C29:I29" si="2">IF(ISERROR((C5/$B5)*100),"..",(C5/$B5)*100)</f>
        <v>27.625926890169914</v>
      </c>
      <c r="D29" s="24">
        <f t="shared" si="2"/>
        <v>37.716941742514763</v>
      </c>
      <c r="E29" s="23">
        <f t="shared" si="2"/>
        <v>34.657131367315309</v>
      </c>
      <c r="F29" s="24">
        <f t="shared" si="2"/>
        <v>6.2010972416253747</v>
      </c>
      <c r="G29" s="24">
        <f t="shared" si="2"/>
        <v>1.2414077966558041</v>
      </c>
      <c r="H29" s="24">
        <f t="shared" si="2"/>
        <v>2.583351584335273</v>
      </c>
      <c r="I29" s="24">
        <f t="shared" si="2"/>
        <v>2.3763378606342966</v>
      </c>
    </row>
    <row r="30" spans="1:20">
      <c r="A30" s="5">
        <v>1998</v>
      </c>
      <c r="B30" s="28">
        <f t="shared" ref="B30:I42" si="3">IF(ISERROR((B6/$B6)*100),"..",(B6/$B6)*100)</f>
        <v>100</v>
      </c>
      <c r="C30" s="22">
        <f t="shared" si="3"/>
        <v>26.896950471511044</v>
      </c>
      <c r="D30" s="24">
        <f t="shared" si="3"/>
        <v>37.172471230709561</v>
      </c>
      <c r="E30" s="23">
        <f t="shared" si="3"/>
        <v>35.930564715827543</v>
      </c>
      <c r="F30" s="24">
        <f t="shared" si="3"/>
        <v>6.5456451372809363</v>
      </c>
      <c r="G30" s="24">
        <f t="shared" si="3"/>
        <v>1.4520328922277552</v>
      </c>
      <c r="H30" s="24">
        <f t="shared" si="3"/>
        <v>2.5649651921737533</v>
      </c>
      <c r="I30" s="24">
        <f t="shared" si="3"/>
        <v>2.5286470528794283</v>
      </c>
    </row>
    <row r="31" spans="1:20">
      <c r="A31" s="5">
        <v>1999</v>
      </c>
      <c r="B31" s="28">
        <f t="shared" si="3"/>
        <v>100</v>
      </c>
      <c r="C31" s="22">
        <f t="shared" si="3"/>
        <v>26.899161978141738</v>
      </c>
      <c r="D31" s="24">
        <f t="shared" si="3"/>
        <v>36.755900875789351</v>
      </c>
      <c r="E31" s="23">
        <f t="shared" si="3"/>
        <v>36.344937146068915</v>
      </c>
      <c r="F31" s="24">
        <f t="shared" si="3"/>
        <v>6.7707525093970196</v>
      </c>
      <c r="G31" s="24">
        <f t="shared" si="3"/>
        <v>1.5443027465111234</v>
      </c>
      <c r="H31" s="24">
        <f t="shared" si="3"/>
        <v>2.559402278385432</v>
      </c>
      <c r="I31" s="24">
        <f t="shared" si="3"/>
        <v>2.6670474845004652</v>
      </c>
    </row>
    <row r="32" spans="1:20">
      <c r="A32" s="5">
        <v>2000</v>
      </c>
      <c r="B32" s="28">
        <f t="shared" si="3"/>
        <v>100</v>
      </c>
      <c r="C32" s="22">
        <f t="shared" si="3"/>
        <v>26.923491026409568</v>
      </c>
      <c r="D32" s="24">
        <f t="shared" si="3"/>
        <v>36.642715051466134</v>
      </c>
      <c r="E32" s="23">
        <f t="shared" si="3"/>
        <v>36.433793922124295</v>
      </c>
      <c r="F32" s="24">
        <f t="shared" si="3"/>
        <v>7.1159938943030756</v>
      </c>
      <c r="G32" s="24">
        <f t="shared" si="3"/>
        <v>1.6626359169430596</v>
      </c>
      <c r="H32" s="24">
        <f t="shared" si="3"/>
        <v>2.6501144974121904</v>
      </c>
      <c r="I32" s="24">
        <f t="shared" si="3"/>
        <v>2.8032434799478256</v>
      </c>
    </row>
    <row r="33" spans="1:9">
      <c r="A33" s="5">
        <v>2001</v>
      </c>
      <c r="B33" s="28">
        <f t="shared" si="3"/>
        <v>100</v>
      </c>
      <c r="C33" s="22">
        <f t="shared" si="3"/>
        <v>26.664527252589682</v>
      </c>
      <c r="D33" s="24">
        <f t="shared" si="3"/>
        <v>36.690602864050447</v>
      </c>
      <c r="E33" s="23">
        <f t="shared" si="3"/>
        <v>36.644869883359867</v>
      </c>
      <c r="F33" s="24">
        <f t="shared" si="3"/>
        <v>7.3257985092610793</v>
      </c>
      <c r="G33" s="24">
        <f t="shared" si="3"/>
        <v>1.5903659059126556</v>
      </c>
      <c r="H33" s="24">
        <f t="shared" si="3"/>
        <v>2.8020194626585107</v>
      </c>
      <c r="I33" s="24">
        <f t="shared" si="3"/>
        <v>2.9334131406899129</v>
      </c>
    </row>
    <row r="34" spans="1:9">
      <c r="A34" s="5">
        <v>2002</v>
      </c>
      <c r="B34" s="28">
        <f t="shared" si="3"/>
        <v>100</v>
      </c>
      <c r="C34" s="22">
        <f t="shared" si="3"/>
        <v>26.533183578844294</v>
      </c>
      <c r="D34" s="24">
        <f t="shared" si="3"/>
        <v>36.805175405610647</v>
      </c>
      <c r="E34" s="23">
        <f t="shared" si="3"/>
        <v>36.661641015545058</v>
      </c>
      <c r="F34" s="24">
        <f t="shared" si="3"/>
        <v>7.2662794861608111</v>
      </c>
      <c r="G34" s="24">
        <f t="shared" si="3"/>
        <v>1.5736968420545732</v>
      </c>
      <c r="H34" s="24">
        <f t="shared" si="3"/>
        <v>2.7838188669411066</v>
      </c>
      <c r="I34" s="24">
        <f t="shared" si="3"/>
        <v>2.9087637771651313</v>
      </c>
    </row>
    <row r="35" spans="1:9">
      <c r="A35" s="5">
        <v>2003</v>
      </c>
      <c r="B35" s="28">
        <f t="shared" si="3"/>
        <v>100</v>
      </c>
      <c r="C35" s="22">
        <f t="shared" si="3"/>
        <v>27.138256430815122</v>
      </c>
      <c r="D35" s="24">
        <f t="shared" si="3"/>
        <v>37.92427596629414</v>
      </c>
      <c r="E35" s="23">
        <f t="shared" si="3"/>
        <v>34.937467602890734</v>
      </c>
      <c r="F35" s="24">
        <f t="shared" si="3"/>
        <v>6.9681216576601077</v>
      </c>
      <c r="G35" s="24">
        <f t="shared" si="3"/>
        <v>1.5941709226330765</v>
      </c>
      <c r="H35" s="24">
        <f t="shared" si="3"/>
        <v>2.4915568308010019</v>
      </c>
      <c r="I35" s="24">
        <f t="shared" si="3"/>
        <v>2.8823939042260291</v>
      </c>
    </row>
    <row r="36" spans="1:9">
      <c r="A36" s="5">
        <v>2004</v>
      </c>
      <c r="B36" s="28">
        <f t="shared" si="3"/>
        <v>100</v>
      </c>
      <c r="C36" s="22">
        <f t="shared" si="3"/>
        <v>27.490054156778832</v>
      </c>
      <c r="D36" s="24">
        <f t="shared" si="3"/>
        <v>39.308417697052676</v>
      </c>
      <c r="E36" s="23">
        <f t="shared" si="3"/>
        <v>33.201528146168499</v>
      </c>
      <c r="F36" s="24">
        <f t="shared" si="3"/>
        <v>6.6683337708257611</v>
      </c>
      <c r="G36" s="24">
        <f t="shared" si="3"/>
        <v>1.5949847661106729</v>
      </c>
      <c r="H36" s="24">
        <f t="shared" si="3"/>
        <v>2.185932887720083</v>
      </c>
      <c r="I36" s="24">
        <f t="shared" si="3"/>
        <v>2.8874161169950048</v>
      </c>
    </row>
    <row r="37" spans="1:9">
      <c r="A37" s="5">
        <v>2005</v>
      </c>
      <c r="B37" s="28">
        <f t="shared" si="3"/>
        <v>100</v>
      </c>
      <c r="C37" s="22">
        <f t="shared" si="3"/>
        <v>27.080697888313793</v>
      </c>
      <c r="D37" s="24">
        <f t="shared" si="3"/>
        <v>40.836826409449714</v>
      </c>
      <c r="E37" s="23">
        <f t="shared" si="3"/>
        <v>32.082475702236501</v>
      </c>
      <c r="F37" s="24">
        <f t="shared" si="3"/>
        <v>6.4711046578724769</v>
      </c>
      <c r="G37" s="24">
        <f t="shared" si="3"/>
        <v>1.5893943127578667</v>
      </c>
      <c r="H37" s="24">
        <f t="shared" si="3"/>
        <v>1.9584088156637882</v>
      </c>
      <c r="I37" s="24">
        <f t="shared" si="3"/>
        <v>2.9233015294508227</v>
      </c>
    </row>
    <row r="38" spans="1:9">
      <c r="A38" s="5">
        <v>2006</v>
      </c>
      <c r="B38" s="28">
        <f t="shared" si="3"/>
        <v>100</v>
      </c>
      <c r="C38" s="22">
        <f t="shared" si="3"/>
        <v>26.961672677473043</v>
      </c>
      <c r="D38" s="24">
        <f t="shared" si="3"/>
        <v>42.161329363429715</v>
      </c>
      <c r="E38" s="23">
        <f t="shared" si="3"/>
        <v>30.876988154606622</v>
      </c>
      <c r="F38" s="24">
        <f t="shared" si="3"/>
        <v>6.2764819291472591</v>
      </c>
      <c r="G38" s="24">
        <f t="shared" si="3"/>
        <v>1.6336144215428974</v>
      </c>
      <c r="H38" s="24">
        <f t="shared" si="3"/>
        <v>1.7734460666736733</v>
      </c>
      <c r="I38" s="24">
        <f t="shared" si="3"/>
        <v>2.8694214409306893</v>
      </c>
    </row>
    <row r="39" spans="1:9">
      <c r="A39" s="5">
        <v>2007</v>
      </c>
      <c r="B39" s="28">
        <f t="shared" si="3"/>
        <v>100</v>
      </c>
      <c r="C39" s="22">
        <f t="shared" si="3"/>
        <v>27.270953496808993</v>
      </c>
      <c r="D39" s="24">
        <f t="shared" si="3"/>
        <v>43.038607948616466</v>
      </c>
      <c r="E39" s="23">
        <f t="shared" si="3"/>
        <v>29.690438554574538</v>
      </c>
      <c r="F39" s="24">
        <f t="shared" si="3"/>
        <v>6.1461153217429345</v>
      </c>
      <c r="G39" s="24">
        <f t="shared" si="3"/>
        <v>1.6026902577537607</v>
      </c>
      <c r="H39" s="24">
        <f t="shared" si="3"/>
        <v>1.5686909519632388</v>
      </c>
      <c r="I39" s="24">
        <f t="shared" si="3"/>
        <v>2.9747341120259345</v>
      </c>
    </row>
    <row r="40" spans="1:9">
      <c r="A40" s="5">
        <v>2008</v>
      </c>
      <c r="B40" s="28">
        <f t="shared" si="3"/>
        <v>100</v>
      </c>
      <c r="C40" s="22">
        <f t="shared" si="3"/>
        <v>27.668799700625247</v>
      </c>
      <c r="D40" s="24">
        <f t="shared" si="3"/>
        <v>43.536502136296676</v>
      </c>
      <c r="E40" s="23">
        <f t="shared" si="3"/>
        <v>28.794698163078085</v>
      </c>
      <c r="F40" s="24">
        <f t="shared" si="3"/>
        <v>6.0520046018619</v>
      </c>
      <c r="G40" s="24">
        <f t="shared" si="3"/>
        <v>1.5487720316491012</v>
      </c>
      <c r="H40" s="24">
        <f t="shared" si="3"/>
        <v>1.4929249271916587</v>
      </c>
      <c r="I40" s="24">
        <f t="shared" si="3"/>
        <v>3.0103076430211413</v>
      </c>
    </row>
    <row r="41" spans="1:9">
      <c r="A41" s="5">
        <v>2009</v>
      </c>
      <c r="B41" s="28">
        <f t="shared" si="3"/>
        <v>100</v>
      </c>
      <c r="C41" s="22">
        <f t="shared" si="3"/>
        <v>26.225909169591272</v>
      </c>
      <c r="D41" s="24">
        <f t="shared" si="3"/>
        <v>44.431221005200662</v>
      </c>
      <c r="E41" s="23">
        <f t="shared" si="3"/>
        <v>29.342869825208062</v>
      </c>
      <c r="F41" s="24">
        <f t="shared" si="3"/>
        <v>6.2739072638212354</v>
      </c>
      <c r="G41" s="24">
        <f t="shared" si="3"/>
        <v>1.5624340696928407</v>
      </c>
      <c r="H41" s="24">
        <f t="shared" si="3"/>
        <v>1.5584471030866762</v>
      </c>
      <c r="I41" s="24">
        <f t="shared" si="3"/>
        <v>3.1530260910417178</v>
      </c>
    </row>
    <row r="42" spans="1:9">
      <c r="A42" s="5">
        <v>2010</v>
      </c>
      <c r="B42" s="28">
        <f t="shared" si="3"/>
        <v>100</v>
      </c>
      <c r="C42" s="22">
        <f t="shared" si="3"/>
        <v>25.94446367769805</v>
      </c>
      <c r="D42" s="24">
        <f t="shared" si="3"/>
        <v>46.713151552134576</v>
      </c>
      <c r="E42" s="23">
        <f t="shared" si="3"/>
        <v>27.342393020848149</v>
      </c>
      <c r="F42" s="24">
        <f t="shared" si="3"/>
        <v>6.1697930696261745</v>
      </c>
      <c r="G42" s="24">
        <f t="shared" si="3"/>
        <v>1.4715749196466201</v>
      </c>
      <c r="H42" s="24">
        <f t="shared" si="3"/>
        <v>1.495864923814864</v>
      </c>
      <c r="I42" s="24">
        <f t="shared" si="3"/>
        <v>3.2023532261646905</v>
      </c>
    </row>
    <row r="44" spans="1:9">
      <c r="B44" s="1" t="s">
        <v>141</v>
      </c>
      <c r="C44" s="1" t="s">
        <v>142</v>
      </c>
    </row>
    <row r="45" spans="1:9">
      <c r="B45" s="1" t="s">
        <v>20</v>
      </c>
      <c r="C45" s="1" t="s">
        <v>59</v>
      </c>
    </row>
    <row r="48" spans="1:9" ht="12.75">
      <c r="B48" s="7" t="str">
        <f>'Table of Contents'!B36</f>
        <v>Table 27: Real Net Capital Stock (Fixed, Non-Res)  by Asset Type, Canada, Business Sector Industries, 1997-2010</v>
      </c>
    </row>
    <row r="50" spans="1:20" ht="22.5">
      <c r="A50" s="4"/>
      <c r="B50" s="26" t="s">
        <v>64</v>
      </c>
      <c r="C50" s="14" t="s">
        <v>65</v>
      </c>
      <c r="D50" s="3" t="s">
        <v>66</v>
      </c>
      <c r="E50" s="16" t="s">
        <v>67</v>
      </c>
      <c r="F50" s="3" t="s">
        <v>68</v>
      </c>
      <c r="G50" s="3" t="s">
        <v>69</v>
      </c>
      <c r="H50" s="3" t="s">
        <v>70</v>
      </c>
      <c r="I50" s="3" t="s">
        <v>71</v>
      </c>
    </row>
    <row r="51" spans="1:20" ht="11.25" customHeight="1">
      <c r="A51" s="5"/>
      <c r="B51" s="77" t="s">
        <v>60</v>
      </c>
      <c r="C51" s="78"/>
      <c r="D51" s="78"/>
      <c r="E51" s="78"/>
      <c r="F51" s="78"/>
      <c r="G51" s="78"/>
      <c r="H51" s="78"/>
      <c r="I51" s="78"/>
    </row>
    <row r="52" spans="1:20">
      <c r="A52" s="5">
        <v>1997</v>
      </c>
      <c r="B52" s="27">
        <v>766716</v>
      </c>
      <c r="C52" s="15">
        <v>219587.9</v>
      </c>
      <c r="D52" s="25">
        <v>284850.5</v>
      </c>
      <c r="E52" s="17">
        <v>262851.3</v>
      </c>
      <c r="F52" s="25">
        <v>40033.300000000003</v>
      </c>
      <c r="G52" s="25">
        <v>4075.6</v>
      </c>
      <c r="H52" s="25">
        <v>18902.400000000001</v>
      </c>
      <c r="I52" s="25">
        <v>17055.3</v>
      </c>
      <c r="M52" s="6"/>
      <c r="N52" s="6"/>
      <c r="O52" s="6"/>
      <c r="P52" s="6"/>
      <c r="Q52" s="6"/>
      <c r="R52" s="6"/>
      <c r="S52" s="6"/>
      <c r="T52" s="6"/>
    </row>
    <row r="53" spans="1:20">
      <c r="A53" s="5">
        <v>1998</v>
      </c>
      <c r="B53" s="27">
        <v>788077</v>
      </c>
      <c r="C53" s="15">
        <v>222032.6</v>
      </c>
      <c r="D53" s="25">
        <v>289632.40000000002</v>
      </c>
      <c r="E53" s="17">
        <v>276779.3</v>
      </c>
      <c r="F53" s="25">
        <v>44464.9</v>
      </c>
      <c r="G53" s="25">
        <v>5974</v>
      </c>
      <c r="H53" s="25">
        <v>19055.400000000001</v>
      </c>
      <c r="I53" s="25">
        <v>19435.5</v>
      </c>
      <c r="M53" s="6"/>
      <c r="N53" s="6"/>
      <c r="O53" s="6"/>
      <c r="P53" s="6"/>
      <c r="Q53" s="6"/>
      <c r="R53" s="6"/>
      <c r="S53" s="6"/>
      <c r="T53" s="6"/>
    </row>
    <row r="54" spans="1:20">
      <c r="A54" s="5">
        <v>1999</v>
      </c>
      <c r="B54" s="27">
        <v>809883.6</v>
      </c>
      <c r="C54" s="15">
        <v>225071.9</v>
      </c>
      <c r="D54" s="25">
        <v>294413.8</v>
      </c>
      <c r="E54" s="17">
        <v>290571</v>
      </c>
      <c r="F54" s="25">
        <v>49536.7</v>
      </c>
      <c r="G54" s="25">
        <v>8265.7000000000007</v>
      </c>
      <c r="H54" s="25">
        <v>19931.099999999999</v>
      </c>
      <c r="I54" s="25">
        <v>21339.9</v>
      </c>
      <c r="M54" s="6"/>
      <c r="N54" s="6"/>
      <c r="O54" s="6"/>
      <c r="P54" s="6"/>
      <c r="Q54" s="6"/>
      <c r="R54" s="6"/>
      <c r="S54" s="6"/>
      <c r="T54" s="6"/>
    </row>
    <row r="55" spans="1:20">
      <c r="A55" s="5">
        <v>2000</v>
      </c>
      <c r="B55" s="27">
        <v>829739.8</v>
      </c>
      <c r="C55" s="15">
        <v>225674.2</v>
      </c>
      <c r="D55" s="25">
        <v>300743.09999999998</v>
      </c>
      <c r="E55" s="17">
        <v>303374.7</v>
      </c>
      <c r="F55" s="25">
        <v>55423.4</v>
      </c>
      <c r="G55" s="25">
        <v>10729.4</v>
      </c>
      <c r="H55" s="25">
        <v>21885.4</v>
      </c>
      <c r="I55" s="25">
        <v>22808.6</v>
      </c>
      <c r="M55" s="6"/>
      <c r="N55" s="6"/>
      <c r="O55" s="6"/>
      <c r="P55" s="6"/>
      <c r="Q55" s="6"/>
      <c r="R55" s="6"/>
      <c r="S55" s="6"/>
      <c r="T55" s="6"/>
    </row>
    <row r="56" spans="1:20">
      <c r="A56" s="5">
        <v>2001</v>
      </c>
      <c r="B56" s="27">
        <v>842856.1</v>
      </c>
      <c r="C56" s="15">
        <v>225903</v>
      </c>
      <c r="D56" s="25">
        <v>308080.8</v>
      </c>
      <c r="E56" s="17">
        <v>308882.5</v>
      </c>
      <c r="F56" s="25">
        <v>59387.7</v>
      </c>
      <c r="G56" s="25">
        <v>11873.1</v>
      </c>
      <c r="H56" s="25">
        <v>23298.1</v>
      </c>
      <c r="I56" s="25">
        <v>24216.5</v>
      </c>
      <c r="M56" s="6"/>
      <c r="N56" s="6"/>
      <c r="O56" s="6"/>
      <c r="P56" s="6"/>
      <c r="Q56" s="6"/>
      <c r="R56" s="6"/>
      <c r="S56" s="6"/>
      <c r="T56" s="6"/>
    </row>
    <row r="57" spans="1:20">
      <c r="A57" s="5">
        <v>2002</v>
      </c>
      <c r="B57" s="27">
        <v>847253.4</v>
      </c>
      <c r="C57" s="15">
        <v>224803.3</v>
      </c>
      <c r="D57" s="25">
        <v>311833.09999999998</v>
      </c>
      <c r="E57" s="17">
        <v>310617</v>
      </c>
      <c r="F57" s="25">
        <v>61563.799999999996</v>
      </c>
      <c r="G57" s="25">
        <v>13333.2</v>
      </c>
      <c r="H57" s="25">
        <v>23586</v>
      </c>
      <c r="I57" s="25">
        <v>24644.6</v>
      </c>
      <c r="M57" s="6"/>
      <c r="N57" s="6"/>
      <c r="O57" s="6"/>
      <c r="P57" s="6"/>
      <c r="Q57" s="6"/>
      <c r="R57" s="6"/>
      <c r="S57" s="6"/>
      <c r="T57" s="6"/>
    </row>
    <row r="58" spans="1:20">
      <c r="A58" s="5">
        <v>2003</v>
      </c>
      <c r="B58" s="27">
        <v>856931.6</v>
      </c>
      <c r="C58" s="15">
        <v>221870.7</v>
      </c>
      <c r="D58" s="25">
        <v>318306.09999999998</v>
      </c>
      <c r="E58" s="17">
        <v>316930</v>
      </c>
      <c r="F58" s="25">
        <v>64546.100000000006</v>
      </c>
      <c r="G58" s="25">
        <v>15373.5</v>
      </c>
      <c r="H58" s="25">
        <v>23692.400000000001</v>
      </c>
      <c r="I58" s="25">
        <v>25480.2</v>
      </c>
      <c r="M58" s="6"/>
      <c r="N58" s="6"/>
      <c r="O58" s="6"/>
      <c r="P58" s="6"/>
      <c r="Q58" s="6"/>
      <c r="R58" s="6"/>
      <c r="S58" s="6"/>
      <c r="T58" s="6"/>
    </row>
    <row r="59" spans="1:20">
      <c r="A59" s="5">
        <v>2004</v>
      </c>
      <c r="B59" s="27">
        <v>875619.5</v>
      </c>
      <c r="C59" s="15">
        <v>220742.9</v>
      </c>
      <c r="D59" s="25">
        <v>326826.7</v>
      </c>
      <c r="E59" s="17">
        <v>329022</v>
      </c>
      <c r="F59" s="25">
        <v>70641.899999999994</v>
      </c>
      <c r="G59" s="25">
        <v>19108.7</v>
      </c>
      <c r="H59" s="25">
        <v>24139.5</v>
      </c>
      <c r="I59" s="25">
        <v>27393.7</v>
      </c>
      <c r="M59" s="6"/>
      <c r="N59" s="6"/>
      <c r="O59" s="6"/>
      <c r="P59" s="6"/>
      <c r="Q59" s="6"/>
      <c r="R59" s="6"/>
      <c r="S59" s="6"/>
      <c r="T59" s="6"/>
    </row>
    <row r="60" spans="1:20">
      <c r="A60" s="5">
        <v>2005</v>
      </c>
      <c r="B60" s="27">
        <v>904937</v>
      </c>
      <c r="C60" s="15">
        <v>218368.8</v>
      </c>
      <c r="D60" s="25">
        <v>340911.6</v>
      </c>
      <c r="E60" s="17">
        <v>348704.9</v>
      </c>
      <c r="F60" s="25">
        <v>78741</v>
      </c>
      <c r="G60" s="25">
        <v>23773.1</v>
      </c>
      <c r="H60" s="25">
        <v>24627.8</v>
      </c>
      <c r="I60" s="25">
        <v>30340.1</v>
      </c>
      <c r="M60" s="6"/>
      <c r="N60" s="6"/>
      <c r="O60" s="6"/>
      <c r="P60" s="6"/>
      <c r="Q60" s="6"/>
      <c r="R60" s="6"/>
      <c r="S60" s="6"/>
      <c r="T60" s="6"/>
    </row>
    <row r="61" spans="1:20">
      <c r="A61" s="5">
        <v>2006</v>
      </c>
      <c r="B61" s="27">
        <v>940929.9</v>
      </c>
      <c r="C61" s="15">
        <v>218793.60000000001</v>
      </c>
      <c r="D61" s="25">
        <v>355738</v>
      </c>
      <c r="E61" s="17">
        <v>372522</v>
      </c>
      <c r="F61" s="25">
        <v>88279</v>
      </c>
      <c r="G61" s="25">
        <v>29981.7</v>
      </c>
      <c r="H61" s="25">
        <v>25438.400000000001</v>
      </c>
      <c r="I61" s="25">
        <v>32858.9</v>
      </c>
      <c r="M61" s="6"/>
      <c r="N61" s="6"/>
      <c r="O61" s="6"/>
      <c r="P61" s="6"/>
      <c r="Q61" s="6"/>
      <c r="R61" s="6"/>
      <c r="S61" s="6"/>
      <c r="T61" s="6"/>
    </row>
    <row r="62" spans="1:20">
      <c r="A62" s="5">
        <v>2007</v>
      </c>
      <c r="B62" s="27">
        <v>972271.6</v>
      </c>
      <c r="C62" s="15">
        <v>218068.8</v>
      </c>
      <c r="D62" s="25">
        <v>370751.5</v>
      </c>
      <c r="E62" s="17">
        <v>392805.7</v>
      </c>
      <c r="F62" s="25">
        <v>97048.5</v>
      </c>
      <c r="G62" s="25">
        <v>34745.300000000003</v>
      </c>
      <c r="H62" s="25">
        <v>25627.9</v>
      </c>
      <c r="I62" s="25">
        <v>36675.300000000003</v>
      </c>
      <c r="M62" s="6"/>
      <c r="N62" s="6"/>
      <c r="O62" s="6"/>
      <c r="P62" s="6"/>
      <c r="Q62" s="6"/>
      <c r="R62" s="6"/>
      <c r="S62" s="6"/>
      <c r="T62" s="6"/>
    </row>
    <row r="63" spans="1:20">
      <c r="A63" s="5">
        <v>2008</v>
      </c>
      <c r="B63" s="27">
        <v>1006265.2</v>
      </c>
      <c r="C63" s="15">
        <v>221623.2</v>
      </c>
      <c r="D63" s="25">
        <v>388294</v>
      </c>
      <c r="E63" s="17">
        <v>406351.4</v>
      </c>
      <c r="F63" s="25">
        <v>105142.5</v>
      </c>
      <c r="G63" s="25">
        <v>39311.5</v>
      </c>
      <c r="H63" s="25">
        <v>26697.4</v>
      </c>
      <c r="I63" s="25">
        <v>39133.599999999999</v>
      </c>
      <c r="M63" s="6"/>
      <c r="N63" s="6"/>
      <c r="O63" s="6"/>
      <c r="P63" s="6"/>
      <c r="Q63" s="6"/>
      <c r="R63" s="6"/>
      <c r="S63" s="6"/>
      <c r="T63" s="6"/>
    </row>
    <row r="64" spans="1:20">
      <c r="A64" s="5">
        <v>2009</v>
      </c>
      <c r="B64" s="27">
        <v>999768.4</v>
      </c>
      <c r="C64" s="15">
        <v>221540.5</v>
      </c>
      <c r="D64" s="25">
        <v>390165</v>
      </c>
      <c r="E64" s="17">
        <v>394651.3</v>
      </c>
      <c r="F64" s="25">
        <v>105883.7</v>
      </c>
      <c r="G64" s="25">
        <v>39014.199999999997</v>
      </c>
      <c r="H64" s="25">
        <v>26824.799999999999</v>
      </c>
      <c r="I64" s="25">
        <v>40044.699999999997</v>
      </c>
      <c r="M64" s="6"/>
      <c r="N64" s="6"/>
      <c r="O64" s="6"/>
      <c r="P64" s="6"/>
      <c r="Q64" s="6"/>
      <c r="R64" s="6"/>
      <c r="S64" s="6"/>
      <c r="T64" s="6"/>
    </row>
    <row r="65" spans="1:20">
      <c r="A65" s="5">
        <v>2010</v>
      </c>
      <c r="B65" s="27">
        <v>1002782.8</v>
      </c>
      <c r="C65" s="15">
        <v>219256.7</v>
      </c>
      <c r="D65" s="25">
        <v>394834.9</v>
      </c>
      <c r="E65" s="17">
        <v>395056.1</v>
      </c>
      <c r="F65" s="25">
        <v>111897.40000000001</v>
      </c>
      <c r="G65" s="25">
        <v>42417.4</v>
      </c>
      <c r="H65" s="25">
        <v>28195.7</v>
      </c>
      <c r="I65" s="25">
        <v>41284.300000000003</v>
      </c>
      <c r="M65" s="6"/>
      <c r="N65" s="6"/>
      <c r="O65" s="6"/>
      <c r="P65" s="6"/>
      <c r="Q65" s="6"/>
      <c r="R65" s="6"/>
      <c r="S65" s="6"/>
      <c r="T65" s="6"/>
    </row>
    <row r="67" spans="1:20">
      <c r="A67" s="4"/>
      <c r="B67" s="10" t="s">
        <v>21</v>
      </c>
      <c r="C67" s="8"/>
      <c r="D67" s="8"/>
      <c r="E67" s="8"/>
      <c r="F67" s="8"/>
      <c r="G67" s="8"/>
      <c r="H67" s="8"/>
      <c r="I67" s="8"/>
    </row>
    <row r="68" spans="1:20">
      <c r="A68" s="29" t="s">
        <v>22</v>
      </c>
      <c r="B68" s="18">
        <f t="shared" ref="B68:I70" si="4">IF(ISERROR((POWER(VLOOKUP(VALUE(RIGHT($A68,4)),$A$50:$I$66,COLUMN(B$66),)/VLOOKUP(VALUE(LEFT($A68,4)),$A$50:$I$66,COLUMN(B$66),),1/(VALUE(RIGHT($A68,4))-VALUE(LEFT($A68,4))))-1)*100),"n.a.",(POWER(VLOOKUP(VALUE(RIGHT($A68,4)),$A$50:$I$66,COLUMN(B$66),)/VLOOKUP(VALUE(LEFT($A68,4)),$A$50:$I$66,COLUMN(B$66),),1/(VALUE(RIGHT($A68,4))-VALUE(LEFT($A68,4))))-1)*100)</f>
        <v>2.086215434046168</v>
      </c>
      <c r="C68" s="9">
        <f t="shared" si="4"/>
        <v>-1.1610236935599705E-2</v>
      </c>
      <c r="D68" s="9">
        <f t="shared" si="4"/>
        <v>2.543368705961857</v>
      </c>
      <c r="E68" s="20">
        <f t="shared" si="4"/>
        <v>3.1837801028597346</v>
      </c>
      <c r="F68" s="9">
        <f t="shared" si="4"/>
        <v>8.2276813227353038</v>
      </c>
      <c r="G68" s="9">
        <f t="shared" si="4"/>
        <v>19.745136649253993</v>
      </c>
      <c r="H68" s="9">
        <f t="shared" si="4"/>
        <v>3.123802354846239</v>
      </c>
      <c r="I68" s="9">
        <f t="shared" si="4"/>
        <v>7.0367060301789408</v>
      </c>
      <c r="K68" s="36"/>
      <c r="M68" s="36"/>
      <c r="N68" s="36"/>
      <c r="O68" s="36"/>
      <c r="P68" s="36"/>
      <c r="Q68" s="36"/>
      <c r="R68" s="36"/>
      <c r="S68" s="36"/>
      <c r="T68" s="36"/>
    </row>
    <row r="69" spans="1:20">
      <c r="A69" s="29" t="s">
        <v>23</v>
      </c>
      <c r="B69" s="19">
        <f t="shared" si="4"/>
        <v>2.6681647111627571</v>
      </c>
      <c r="C69" s="9">
        <f t="shared" si="4"/>
        <v>0.91549048946759637</v>
      </c>
      <c r="D69" s="9">
        <f t="shared" si="4"/>
        <v>1.8262058891983513</v>
      </c>
      <c r="E69" s="21">
        <f t="shared" si="4"/>
        <v>4.8953919801928425</v>
      </c>
      <c r="F69" s="9">
        <f t="shared" si="4"/>
        <v>11.4526992750428</v>
      </c>
      <c r="G69" s="9">
        <f t="shared" si="4"/>
        <v>38.079104228840357</v>
      </c>
      <c r="H69" s="9">
        <f t="shared" si="4"/>
        <v>5.005612651852176</v>
      </c>
      <c r="I69" s="9">
        <f t="shared" si="4"/>
        <v>10.174161855622099</v>
      </c>
      <c r="K69" s="36"/>
      <c r="M69" s="36"/>
      <c r="N69" s="36"/>
      <c r="O69" s="36"/>
      <c r="P69" s="36"/>
      <c r="Q69" s="36"/>
      <c r="R69" s="36"/>
      <c r="S69" s="36"/>
      <c r="T69" s="36"/>
    </row>
    <row r="70" spans="1:20">
      <c r="A70" s="29" t="s">
        <v>24</v>
      </c>
      <c r="B70" s="19">
        <f t="shared" si="4"/>
        <v>1.9122747378318872</v>
      </c>
      <c r="C70" s="9">
        <f t="shared" si="4"/>
        <v>-0.28807602987453995</v>
      </c>
      <c r="D70" s="9">
        <f t="shared" si="4"/>
        <v>2.7595008790157527</v>
      </c>
      <c r="E70" s="21">
        <f t="shared" si="4"/>
        <v>2.6757635600206386</v>
      </c>
      <c r="F70" s="9">
        <f t="shared" si="4"/>
        <v>7.2784976926933753</v>
      </c>
      <c r="G70" s="9">
        <f t="shared" si="4"/>
        <v>14.735248559694746</v>
      </c>
      <c r="H70" s="9">
        <f t="shared" si="4"/>
        <v>2.5658631573704183</v>
      </c>
      <c r="I70" s="9">
        <f t="shared" si="4"/>
        <v>6.1130089574285895</v>
      </c>
      <c r="K70" s="36"/>
      <c r="M70" s="36"/>
      <c r="N70" s="36"/>
      <c r="O70" s="36"/>
      <c r="P70" s="36"/>
      <c r="Q70" s="36"/>
      <c r="R70" s="36"/>
      <c r="S70" s="36"/>
      <c r="T70" s="36"/>
    </row>
    <row r="72" spans="1:20">
      <c r="B72" s="1" t="s">
        <v>141</v>
      </c>
      <c r="C72" s="1" t="s">
        <v>142</v>
      </c>
      <c r="M72" s="36"/>
      <c r="N72" s="36"/>
      <c r="O72" s="36"/>
      <c r="P72" s="36"/>
      <c r="Q72" s="36"/>
      <c r="R72" s="36"/>
      <c r="S72" s="36"/>
      <c r="T72" s="36"/>
    </row>
    <row r="73" spans="1:20">
      <c r="B73" s="1" t="s">
        <v>20</v>
      </c>
      <c r="C73" s="1" t="s">
        <v>59</v>
      </c>
      <c r="M73" s="36"/>
      <c r="N73" s="36"/>
      <c r="O73" s="36"/>
      <c r="P73" s="36"/>
      <c r="Q73" s="36"/>
      <c r="R73" s="36"/>
      <c r="S73" s="36"/>
      <c r="T73" s="36"/>
    </row>
    <row r="74" spans="1:20">
      <c r="M74" s="36"/>
      <c r="N74" s="36"/>
      <c r="O74" s="36"/>
      <c r="P74" s="36"/>
      <c r="Q74" s="36"/>
      <c r="R74" s="36"/>
      <c r="S74" s="36"/>
      <c r="T74" s="36"/>
    </row>
  </sheetData>
  <mergeCells count="3">
    <mergeCell ref="B4:I4"/>
    <mergeCell ref="B28:I28"/>
    <mergeCell ref="B51:I51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rowBreaks count="1" manualBreakCount="1">
    <brk id="4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Contents'!B37</f>
        <v>Table 28: Investment Intensity, Canada, Business Sector Industries, 1997-2010</v>
      </c>
      <c r="K1" s="7" t="str">
        <f>B1 &amp; " (continued)"</f>
        <v>Table 28: Investment Intensity, Canada, Business Sector Industries, 1997-2010 (continued)</v>
      </c>
      <c r="L1" s="7"/>
      <c r="V1" s="7" t="str">
        <f>K1</f>
        <v>Table 28: Investment Intensity,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220</v>
      </c>
      <c r="C4" s="78"/>
      <c r="D4" s="78"/>
      <c r="E4" s="78"/>
      <c r="F4" s="78"/>
      <c r="G4" s="78"/>
      <c r="H4" s="78"/>
      <c r="I4" s="78"/>
      <c r="J4" s="78"/>
      <c r="K4" s="78" t="s">
        <v>220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220</v>
      </c>
      <c r="W4" s="76"/>
      <c r="X4" s="76"/>
      <c r="Y4" s="76"/>
    </row>
    <row r="5" spans="1:25">
      <c r="A5" s="5">
        <v>1997</v>
      </c>
      <c r="B5" s="28">
        <f>IF(ISERROR(Gross_Inv_Can!B52/Hrs_Wkd_Can!B5),"..",Gross_Inv_Can!B52/Hrs_Wkd_Can!B5)</f>
        <v>5.6823867815148406</v>
      </c>
      <c r="C5" s="22">
        <f>IF(ISERROR(Gross_Inv_Can!C52/Hrs_Wkd_Can!C5),"..",Gross_Inv_Can!C52/Hrs_Wkd_Can!C5)</f>
        <v>8.8417712168893328</v>
      </c>
      <c r="D5" s="24">
        <f>IF(ISERROR(Gross_Inv_Can!D52/Hrs_Wkd_Can!D5),"..",Gross_Inv_Can!D52/Hrs_Wkd_Can!D5)</f>
        <v>5.0204278486947098</v>
      </c>
      <c r="E5" s="24">
        <f>IF(ISERROR(Gross_Inv_Can!E52/Hrs_Wkd_Can!E5),"..",Gross_Inv_Can!E52/Hrs_Wkd_Can!E5)</f>
        <v>70.704800817160361</v>
      </c>
      <c r="F5" s="24">
        <f>IF(ISERROR(Gross_Inv_Can!F52/Hrs_Wkd_Can!F5),"..",Gross_Inv_Can!F52/Hrs_Wkd_Can!F5)</f>
        <v>42.48380205643457</v>
      </c>
      <c r="G5" s="24">
        <f>IF(ISERROR(Gross_Inv_Can!G52/Hrs_Wkd_Can!G5),"..",Gross_Inv_Can!G52/Hrs_Wkd_Can!G5)</f>
        <v>1.7068436520288803</v>
      </c>
      <c r="H5" s="24">
        <f>IF(ISERROR(Gross_Inv_Can!H52/Hrs_Wkd_Can!H5),"..",Gross_Inv_Can!H52/Hrs_Wkd_Can!H5)</f>
        <v>6.1274705886745195</v>
      </c>
      <c r="I5" s="24" t="str">
        <f>IF(ISERROR(Gross_Inv_Can!I52/Hrs_Wkd_Can!I5),"..",Gross_Inv_Can!I52/Hrs_Wkd_Can!I5)</f>
        <v>..</v>
      </c>
      <c r="J5" s="23" t="str">
        <f>IF(ISERROR(Gross_Inv_Can!J52/Hrs_Wkd_Can!J5),"..",Gross_Inv_Can!J52/Hrs_Wkd_Can!J5)</f>
        <v>..</v>
      </c>
      <c r="K5" s="24">
        <f>IF(ISERROR(Gross_Inv_Can!K52/Hrs_Wkd_Can!K5),"..",Gross_Inv_Can!K52/Hrs_Wkd_Can!K5)</f>
        <v>3.9957622088349893</v>
      </c>
      <c r="L5" s="24">
        <f>IF(ISERROR(Gross_Inv_Can!L52/Hrs_Wkd_Can!L5),"..",Gross_Inv_Can!L52/Hrs_Wkd_Can!L5)</f>
        <v>2.491161758308813</v>
      </c>
      <c r="M5" s="24">
        <f>IF(ISERROR(Gross_Inv_Can!M52/Hrs_Wkd_Can!M5),"..",Gross_Inv_Can!M52/Hrs_Wkd_Can!M5)</f>
        <v>1.7540259604050246</v>
      </c>
      <c r="N5" s="24">
        <f>IF(ISERROR(Gross_Inv_Can!N52/Hrs_Wkd_Can!N5),"..",Gross_Inv_Can!N52/Hrs_Wkd_Can!N5)</f>
        <v>7.8205296577406056</v>
      </c>
      <c r="O5" s="24">
        <f>IF(ISERROR(Gross_Inv_Can!O52/Hrs_Wkd_Can!O5),"..",Gross_Inv_Can!O52/Hrs_Wkd_Can!O5)</f>
        <v>17.796532071275418</v>
      </c>
      <c r="P5" s="24">
        <f>IF(ISERROR(Gross_Inv_Can!P52/Hrs_Wkd_Can!P5),"..",Gross_Inv_Can!P52/Hrs_Wkd_Can!P5)</f>
        <v>12.859689380695089</v>
      </c>
      <c r="Q5" s="24">
        <f>IF(ISERROR(Gross_Inv_Can!Q52/Hrs_Wkd_Can!Q5),"..",Gross_Inv_Can!Q52/Hrs_Wkd_Can!Q5)</f>
        <v>1.4791391203224316</v>
      </c>
      <c r="R5" s="24">
        <f>IF(ISERROR(Gross_Inv_Can!R52/Hrs_Wkd_Can!R5),"..",Gross_Inv_Can!R52/Hrs_Wkd_Can!R5)</f>
        <v>1.0440453161140621</v>
      </c>
      <c r="S5" s="24">
        <f>IF(ISERROR(Gross_Inv_Can!S52/Hrs_Wkd_Can!S5),"..",Gross_Inv_Can!S52/Hrs_Wkd_Can!S5)</f>
        <v>2.7279997724032636</v>
      </c>
      <c r="T5" s="24">
        <f>IF(ISERROR(Gross_Inv_Can!T52/Hrs_Wkd_Can!T5),"..",Gross_Inv_Can!T52/Hrs_Wkd_Can!T5)</f>
        <v>0.9157265652647002</v>
      </c>
      <c r="U5" s="23">
        <f>IF(ISERROR(Gross_Inv_Can!U52/Hrs_Wkd_Can!U5),"..",Gross_Inv_Can!U52/Hrs_Wkd_Can!U5)</f>
        <v>0.70914456119533475</v>
      </c>
      <c r="V5" s="24">
        <f>IF(ISERROR(Gross_Inv_Can!V52/Hrs_Wkd_Can!V5),"..",Gross_Inv_Can!V52/Hrs_Wkd_Can!V5)</f>
        <v>5.6568160460178873</v>
      </c>
      <c r="W5" s="24">
        <f>IF(ISERROR(Gross_Inv_Can!W52/Hrs_Wkd_Can!W5),"..",Gross_Inv_Can!W52/Hrs_Wkd_Can!W5)</f>
        <v>13.391581200195978</v>
      </c>
      <c r="X5" s="24" t="str">
        <f>IF(ISERROR(Gross_Inv_Can!X52/Hrs_Wkd_Can!X5),"..",Gross_Inv_Can!X52/Hrs_Wkd_Can!X5)</f>
        <v>..</v>
      </c>
      <c r="Y5" s="11" t="str">
        <f>IF(ISERROR(Gross_Inv_Can!Y52/Hrs_Wkd_Can!Y5),"..",Gross_Inv_Can!Y52/Hrs_Wkd_Can!Y5)</f>
        <v>..</v>
      </c>
    </row>
    <row r="6" spans="1:25">
      <c r="A6" s="5">
        <v>1998</v>
      </c>
      <c r="B6" s="28">
        <f>IF(ISERROR(Gross_Inv_Can!B53/Hrs_Wkd_Can!B6),"..",Gross_Inv_Can!B53/Hrs_Wkd_Can!B6)</f>
        <v>5.8379730635463964</v>
      </c>
      <c r="C6" s="22">
        <f>IF(ISERROR(Gross_Inv_Can!C53/Hrs_Wkd_Can!C6),"..",Gross_Inv_Can!C53/Hrs_Wkd_Can!C6)</f>
        <v>8.808979891612287</v>
      </c>
      <c r="D6" s="24">
        <f>IF(ISERROR(Gross_Inv_Can!D53/Hrs_Wkd_Can!D6),"..",Gross_Inv_Can!D53/Hrs_Wkd_Can!D6)</f>
        <v>5.1950273618848124</v>
      </c>
      <c r="E6" s="24">
        <f>IF(ISERROR(Gross_Inv_Can!E53/Hrs_Wkd_Can!E6),"..",Gross_Inv_Can!E53/Hrs_Wkd_Can!E6)</f>
        <v>70.988930670026264</v>
      </c>
      <c r="F6" s="24">
        <f>IF(ISERROR(Gross_Inv_Can!F53/Hrs_Wkd_Can!F6),"..",Gross_Inv_Can!F53/Hrs_Wkd_Can!F6)</f>
        <v>48.363636363636367</v>
      </c>
      <c r="G6" s="24">
        <f>IF(ISERROR(Gross_Inv_Can!G53/Hrs_Wkd_Can!G6),"..",Gross_Inv_Can!G53/Hrs_Wkd_Can!G6)</f>
        <v>1.7623149259309154</v>
      </c>
      <c r="H6" s="24">
        <f>IF(ISERROR(Gross_Inv_Can!H53/Hrs_Wkd_Can!H6),"..",Gross_Inv_Can!H53/Hrs_Wkd_Can!H6)</f>
        <v>6.182028456960631</v>
      </c>
      <c r="I6" s="24" t="str">
        <f>IF(ISERROR(Gross_Inv_Can!I53/Hrs_Wkd_Can!I6),"..",Gross_Inv_Can!I53/Hrs_Wkd_Can!I6)</f>
        <v>..</v>
      </c>
      <c r="J6" s="23" t="str">
        <f>IF(ISERROR(Gross_Inv_Can!J53/Hrs_Wkd_Can!J6),"..",Gross_Inv_Can!J53/Hrs_Wkd_Can!J6)</f>
        <v>..</v>
      </c>
      <c r="K6" s="24">
        <f>IF(ISERROR(Gross_Inv_Can!K53/Hrs_Wkd_Can!K6),"..",Gross_Inv_Can!K53/Hrs_Wkd_Can!K6)</f>
        <v>4.3241489892939926</v>
      </c>
      <c r="L6" s="24">
        <f>IF(ISERROR(Gross_Inv_Can!L53/Hrs_Wkd_Can!L6),"..",Gross_Inv_Can!L53/Hrs_Wkd_Can!L6)</f>
        <v>2.2720339303359016</v>
      </c>
      <c r="M6" s="24">
        <f>IF(ISERROR(Gross_Inv_Can!M53/Hrs_Wkd_Can!M6),"..",Gross_Inv_Can!M53/Hrs_Wkd_Can!M6)</f>
        <v>1.5824026049438713</v>
      </c>
      <c r="N6" s="24">
        <f>IF(ISERROR(Gross_Inv_Can!N53/Hrs_Wkd_Can!N6),"..",Gross_Inv_Can!N53/Hrs_Wkd_Can!N6)</f>
        <v>10.575933973326617</v>
      </c>
      <c r="O6" s="24">
        <f>IF(ISERROR(Gross_Inv_Can!O53/Hrs_Wkd_Can!O6),"..",Gross_Inv_Can!O53/Hrs_Wkd_Can!O6)</f>
        <v>16.444558141760517</v>
      </c>
      <c r="P6" s="24">
        <f>IF(ISERROR(Gross_Inv_Can!P53/Hrs_Wkd_Can!P6),"..",Gross_Inv_Can!P53/Hrs_Wkd_Can!P6)</f>
        <v>14.804559006639924</v>
      </c>
      <c r="Q6" s="24">
        <f>IF(ISERROR(Gross_Inv_Can!Q53/Hrs_Wkd_Can!Q6),"..",Gross_Inv_Can!Q53/Hrs_Wkd_Can!Q6)</f>
        <v>1.8012398005197323</v>
      </c>
      <c r="R6" s="24">
        <f>IF(ISERROR(Gross_Inv_Can!R53/Hrs_Wkd_Can!R6),"..",Gross_Inv_Can!R53/Hrs_Wkd_Can!R6)</f>
        <v>0.6630773526190199</v>
      </c>
      <c r="S6" s="24">
        <f>IF(ISERROR(Gross_Inv_Can!S53/Hrs_Wkd_Can!S6),"..",Gross_Inv_Can!S53/Hrs_Wkd_Can!S6)</f>
        <v>2.4556971760369861</v>
      </c>
      <c r="T6" s="24">
        <f>IF(ISERROR(Gross_Inv_Can!T53/Hrs_Wkd_Can!T6),"..",Gross_Inv_Can!T53/Hrs_Wkd_Can!T6)</f>
        <v>0.99976760908684981</v>
      </c>
      <c r="U6" s="23">
        <f>IF(ISERROR(Gross_Inv_Can!U53/Hrs_Wkd_Can!U6),"..",Gross_Inv_Can!U53/Hrs_Wkd_Can!U6)</f>
        <v>0.65010307740982498</v>
      </c>
      <c r="V6" s="24">
        <f>IF(ISERROR(Gross_Inv_Can!V53/Hrs_Wkd_Can!V6),"..",Gross_Inv_Can!V53/Hrs_Wkd_Can!V6)</f>
        <v>5.8094089016669797</v>
      </c>
      <c r="W6" s="24">
        <f>IF(ISERROR(Gross_Inv_Can!W53/Hrs_Wkd_Can!W6),"..",Gross_Inv_Can!W53/Hrs_Wkd_Can!W6)</f>
        <v>13.288645071675498</v>
      </c>
      <c r="X6" s="24" t="str">
        <f>IF(ISERROR(Gross_Inv_Can!X53/Hrs_Wkd_Can!X6),"..",Gross_Inv_Can!X53/Hrs_Wkd_Can!X6)</f>
        <v>..</v>
      </c>
      <c r="Y6" s="11" t="str">
        <f>IF(ISERROR(Gross_Inv_Can!Y53/Hrs_Wkd_Can!Y6),"..",Gross_Inv_Can!Y53/Hrs_Wkd_Can!Y6)</f>
        <v>..</v>
      </c>
    </row>
    <row r="7" spans="1:25">
      <c r="A7" s="5">
        <v>1999</v>
      </c>
      <c r="B7" s="28">
        <f>IF(ISERROR(Gross_Inv_Can!B54/Hrs_Wkd_Can!B7),"..",Gross_Inv_Can!B54/Hrs_Wkd_Can!B7)</f>
        <v>6.0202479793494739</v>
      </c>
      <c r="C7" s="22">
        <f>IF(ISERROR(Gross_Inv_Can!C54/Hrs_Wkd_Can!C7),"..",Gross_Inv_Can!C54/Hrs_Wkd_Can!C7)</f>
        <v>8.4903412103033578</v>
      </c>
      <c r="D7" s="24">
        <f>IF(ISERROR(Gross_Inv_Can!D54/Hrs_Wkd_Can!D7),"..",Gross_Inv_Can!D54/Hrs_Wkd_Can!D7)</f>
        <v>4.8098335967399777</v>
      </c>
      <c r="E7" s="24">
        <f>IF(ISERROR(Gross_Inv_Can!E54/Hrs_Wkd_Can!E7),"..",Gross_Inv_Can!E54/Hrs_Wkd_Can!E7)</f>
        <v>70.516893164002326</v>
      </c>
      <c r="F7" s="24">
        <f>IF(ISERROR(Gross_Inv_Can!F54/Hrs_Wkd_Can!F7),"..",Gross_Inv_Can!F54/Hrs_Wkd_Can!F7)</f>
        <v>50.59324630385025</v>
      </c>
      <c r="G7" s="24">
        <f>IF(ISERROR(Gross_Inv_Can!G54/Hrs_Wkd_Can!G7),"..",Gross_Inv_Can!G54/Hrs_Wkd_Can!G7)</f>
        <v>2.0282769298729248</v>
      </c>
      <c r="H7" s="24">
        <f>IF(ISERROR(Gross_Inv_Can!H54/Hrs_Wkd_Can!H7),"..",Gross_Inv_Can!H54/Hrs_Wkd_Can!H7)</f>
        <v>6.0136255811159804</v>
      </c>
      <c r="I7" s="24" t="str">
        <f>IF(ISERROR(Gross_Inv_Can!I54/Hrs_Wkd_Can!I7),"..",Gross_Inv_Can!I54/Hrs_Wkd_Can!I7)</f>
        <v>..</v>
      </c>
      <c r="J7" s="23" t="str">
        <f>IF(ISERROR(Gross_Inv_Can!J54/Hrs_Wkd_Can!J7),"..",Gross_Inv_Can!J54/Hrs_Wkd_Can!J7)</f>
        <v>..</v>
      </c>
      <c r="K7" s="24">
        <f>IF(ISERROR(Gross_Inv_Can!K54/Hrs_Wkd_Can!K7),"..",Gross_Inv_Can!K54/Hrs_Wkd_Can!K7)</f>
        <v>4.7695949757949609</v>
      </c>
      <c r="L7" s="24">
        <f>IF(ISERROR(Gross_Inv_Can!L54/Hrs_Wkd_Can!L7),"..",Gross_Inv_Can!L54/Hrs_Wkd_Can!L7)</f>
        <v>2.3959167985824754</v>
      </c>
      <c r="M7" s="24">
        <f>IF(ISERROR(Gross_Inv_Can!M54/Hrs_Wkd_Can!M7),"..",Gross_Inv_Can!M54/Hrs_Wkd_Can!M7)</f>
        <v>1.6770832761745895</v>
      </c>
      <c r="N7" s="24">
        <f>IF(ISERROR(Gross_Inv_Can!N54/Hrs_Wkd_Can!N7),"..",Gross_Inv_Can!N54/Hrs_Wkd_Can!N7)</f>
        <v>11.406850941229678</v>
      </c>
      <c r="O7" s="24">
        <f>IF(ISERROR(Gross_Inv_Can!O54/Hrs_Wkd_Can!O7),"..",Gross_Inv_Can!O54/Hrs_Wkd_Can!O7)</f>
        <v>17.066030952941059</v>
      </c>
      <c r="P7" s="24">
        <f>IF(ISERROR(Gross_Inv_Can!P54/Hrs_Wkd_Can!P7),"..",Gross_Inv_Can!P54/Hrs_Wkd_Can!P7)</f>
        <v>17.27116393031169</v>
      </c>
      <c r="Q7" s="24">
        <f>IF(ISERROR(Gross_Inv_Can!Q54/Hrs_Wkd_Can!Q7),"..",Gross_Inv_Can!Q54/Hrs_Wkd_Can!Q7)</f>
        <v>1.919281890626982</v>
      </c>
      <c r="R7" s="24">
        <f>IF(ISERROR(Gross_Inv_Can!R54/Hrs_Wkd_Can!R7),"..",Gross_Inv_Can!R54/Hrs_Wkd_Can!R7)</f>
        <v>0.62684033829350128</v>
      </c>
      <c r="S7" s="24">
        <f>IF(ISERROR(Gross_Inv_Can!S54/Hrs_Wkd_Can!S7),"..",Gross_Inv_Can!S54/Hrs_Wkd_Can!S7)</f>
        <v>2.9160761729810751</v>
      </c>
      <c r="T7" s="24">
        <f>IF(ISERROR(Gross_Inv_Can!T54/Hrs_Wkd_Can!T7),"..",Gross_Inv_Can!T54/Hrs_Wkd_Can!T7)</f>
        <v>0.87927324886445135</v>
      </c>
      <c r="U7" s="23">
        <f>IF(ISERROR(Gross_Inv_Can!U54/Hrs_Wkd_Can!U7),"..",Gross_Inv_Can!U54/Hrs_Wkd_Can!U7)</f>
        <v>0.60997044097711794</v>
      </c>
      <c r="V7" s="24">
        <f>IF(ISERROR(Gross_Inv_Can!V54/Hrs_Wkd_Can!V7),"..",Gross_Inv_Can!V54/Hrs_Wkd_Can!V7)</f>
        <v>6.0164227242224895</v>
      </c>
      <c r="W7" s="24">
        <f>IF(ISERROR(Gross_Inv_Can!W54/Hrs_Wkd_Can!W7),"..",Gross_Inv_Can!W54/Hrs_Wkd_Can!W7)</f>
        <v>12.783737969888151</v>
      </c>
      <c r="X7" s="24" t="str">
        <f>IF(ISERROR(Gross_Inv_Can!X54/Hrs_Wkd_Can!X7),"..",Gross_Inv_Can!X54/Hrs_Wkd_Can!X7)</f>
        <v>..</v>
      </c>
      <c r="Y7" s="11" t="str">
        <f>IF(ISERROR(Gross_Inv_Can!Y54/Hrs_Wkd_Can!Y7),"..",Gross_Inv_Can!Y54/Hrs_Wkd_Can!Y7)</f>
        <v>..</v>
      </c>
    </row>
    <row r="8" spans="1:25">
      <c r="A8" s="5">
        <v>2000</v>
      </c>
      <c r="B8" s="28">
        <f>IF(ISERROR(Gross_Inv_Can!B55/Hrs_Wkd_Can!B8),"..",Gross_Inv_Can!B55/Hrs_Wkd_Can!B8)</f>
        <v>6.1557434585076614</v>
      </c>
      <c r="C8" s="22">
        <f>IF(ISERROR(Gross_Inv_Can!C55/Hrs_Wkd_Can!C8),"..",Gross_Inv_Can!C55/Hrs_Wkd_Can!C8)</f>
        <v>9.2538116228728491</v>
      </c>
      <c r="D8" s="24">
        <f>IF(ISERROR(Gross_Inv_Can!D55/Hrs_Wkd_Can!D8),"..",Gross_Inv_Can!D55/Hrs_Wkd_Can!D8)</f>
        <v>5.1805877334477533</v>
      </c>
      <c r="E8" s="24">
        <f>IF(ISERROR(Gross_Inv_Can!E55/Hrs_Wkd_Can!E8),"..",Gross_Inv_Can!E55/Hrs_Wkd_Can!E8)</f>
        <v>82.558118001456819</v>
      </c>
      <c r="F8" s="24">
        <f>IF(ISERROR(Gross_Inv_Can!F55/Hrs_Wkd_Can!F8),"..",Gross_Inv_Can!F55/Hrs_Wkd_Can!F8)</f>
        <v>50.708736990492184</v>
      </c>
      <c r="G8" s="24">
        <f>IF(ISERROR(Gross_Inv_Can!G55/Hrs_Wkd_Can!G8),"..",Gross_Inv_Can!G55/Hrs_Wkd_Can!G8)</f>
        <v>2.0957971157564388</v>
      </c>
      <c r="H8" s="24">
        <f>IF(ISERROR(Gross_Inv_Can!H55/Hrs_Wkd_Can!H8),"..",Gross_Inv_Can!H55/Hrs_Wkd_Can!H8)</f>
        <v>5.9161423831626836</v>
      </c>
      <c r="I8" s="24" t="str">
        <f>IF(ISERROR(Gross_Inv_Can!I55/Hrs_Wkd_Can!I8),"..",Gross_Inv_Can!I55/Hrs_Wkd_Can!I8)</f>
        <v>..</v>
      </c>
      <c r="J8" s="23" t="str">
        <f>IF(ISERROR(Gross_Inv_Can!J55/Hrs_Wkd_Can!J8),"..",Gross_Inv_Can!J55/Hrs_Wkd_Can!J8)</f>
        <v>..</v>
      </c>
      <c r="K8" s="24">
        <f>IF(ISERROR(Gross_Inv_Can!K55/Hrs_Wkd_Can!K8),"..",Gross_Inv_Can!K55/Hrs_Wkd_Can!K8)</f>
        <v>4.5942765742463365</v>
      </c>
      <c r="L8" s="24">
        <f>IF(ISERROR(Gross_Inv_Can!L55/Hrs_Wkd_Can!L8),"..",Gross_Inv_Can!L55/Hrs_Wkd_Can!L8)</f>
        <v>2.2418377459914192</v>
      </c>
      <c r="M8" s="24">
        <f>IF(ISERROR(Gross_Inv_Can!M55/Hrs_Wkd_Can!M8),"..",Gross_Inv_Can!M55/Hrs_Wkd_Can!M8)</f>
        <v>1.8854155055810171</v>
      </c>
      <c r="N8" s="24">
        <f>IF(ISERROR(Gross_Inv_Can!N55/Hrs_Wkd_Can!N8),"..",Gross_Inv_Can!N55/Hrs_Wkd_Can!N8)</f>
        <v>9.1961080070531747</v>
      </c>
      <c r="O8" s="24">
        <f>IF(ISERROR(Gross_Inv_Can!O55/Hrs_Wkd_Can!O8),"..",Gross_Inv_Can!O55/Hrs_Wkd_Can!O8)</f>
        <v>17.701498733230554</v>
      </c>
      <c r="P8" s="24">
        <f>IF(ISERROR(Gross_Inv_Can!P55/Hrs_Wkd_Can!P8),"..",Gross_Inv_Can!P55/Hrs_Wkd_Can!P8)</f>
        <v>16.267982740218393</v>
      </c>
      <c r="Q8" s="24">
        <f>IF(ISERROR(Gross_Inv_Can!Q55/Hrs_Wkd_Can!Q8),"..",Gross_Inv_Can!Q55/Hrs_Wkd_Can!Q8)</f>
        <v>2.3599534050820137</v>
      </c>
      <c r="R8" s="24">
        <f>IF(ISERROR(Gross_Inv_Can!R55/Hrs_Wkd_Can!R8),"..",Gross_Inv_Can!R55/Hrs_Wkd_Can!R8)</f>
        <v>0.68592275008360692</v>
      </c>
      <c r="S8" s="24">
        <f>IF(ISERROR(Gross_Inv_Can!S55/Hrs_Wkd_Can!S8),"..",Gross_Inv_Can!S55/Hrs_Wkd_Can!S8)</f>
        <v>2.8635487125119337</v>
      </c>
      <c r="T8" s="24">
        <f>IF(ISERROR(Gross_Inv_Can!T55/Hrs_Wkd_Can!T8),"..",Gross_Inv_Can!T55/Hrs_Wkd_Can!T8)</f>
        <v>0.74303737535224246</v>
      </c>
      <c r="U8" s="23">
        <f>IF(ISERROR(Gross_Inv_Can!U55/Hrs_Wkd_Can!U8),"..",Gross_Inv_Can!U55/Hrs_Wkd_Can!U8)</f>
        <v>0.61879077868319465</v>
      </c>
      <c r="V8" s="24">
        <f>IF(ISERROR(Gross_Inv_Can!V55/Hrs_Wkd_Can!V8),"..",Gross_Inv_Can!V55/Hrs_Wkd_Can!V8)</f>
        <v>6.1371208695646056</v>
      </c>
      <c r="W8" s="24">
        <f>IF(ISERROR(Gross_Inv_Can!W55/Hrs_Wkd_Can!W8),"..",Gross_Inv_Can!W55/Hrs_Wkd_Can!W8)</f>
        <v>13.764635387229415</v>
      </c>
      <c r="X8" s="24" t="str">
        <f>IF(ISERROR(Gross_Inv_Can!X55/Hrs_Wkd_Can!X8),"..",Gross_Inv_Can!X55/Hrs_Wkd_Can!X8)</f>
        <v>..</v>
      </c>
      <c r="Y8" s="11" t="str">
        <f>IF(ISERROR(Gross_Inv_Can!Y55/Hrs_Wkd_Can!Y8),"..",Gross_Inv_Can!Y55/Hrs_Wkd_Can!Y8)</f>
        <v>..</v>
      </c>
    </row>
    <row r="9" spans="1:25">
      <c r="A9" s="5">
        <v>2001</v>
      </c>
      <c r="B9" s="28">
        <f>IF(ISERROR(Gross_Inv_Can!B56/Hrs_Wkd_Can!B9),"..",Gross_Inv_Can!B56/Hrs_Wkd_Can!B9)</f>
        <v>6.0971460437353429</v>
      </c>
      <c r="C9" s="22">
        <f>IF(ISERROR(Gross_Inv_Can!C56/Hrs_Wkd_Can!C9),"..",Gross_Inv_Can!C56/Hrs_Wkd_Can!C9)</f>
        <v>9.349309873270677</v>
      </c>
      <c r="D9" s="24">
        <f>IF(ISERROR(Gross_Inv_Can!D56/Hrs_Wkd_Can!D9),"..",Gross_Inv_Can!D56/Hrs_Wkd_Can!D9)</f>
        <v>5.291501783796118</v>
      </c>
      <c r="E9" s="24">
        <f>IF(ISERROR(Gross_Inv_Can!E56/Hrs_Wkd_Can!E9),"..",Gross_Inv_Can!E56/Hrs_Wkd_Can!E9)</f>
        <v>89.380606053513873</v>
      </c>
      <c r="F9" s="24">
        <f>IF(ISERROR(Gross_Inv_Can!F56/Hrs_Wkd_Can!F9),"..",Gross_Inv_Can!F56/Hrs_Wkd_Can!F9)</f>
        <v>56.231440919648371</v>
      </c>
      <c r="G9" s="24">
        <f>IF(ISERROR(Gross_Inv_Can!G56/Hrs_Wkd_Can!G9),"..",Gross_Inv_Can!G56/Hrs_Wkd_Can!G9)</f>
        <v>2.0478427907848413</v>
      </c>
      <c r="H9" s="24">
        <f>IF(ISERROR(Gross_Inv_Can!H56/Hrs_Wkd_Can!H9),"..",Gross_Inv_Can!H56/Hrs_Wkd_Can!H9)</f>
        <v>4.7919471188142388</v>
      </c>
      <c r="I9" s="24" t="str">
        <f>IF(ISERROR(Gross_Inv_Can!I56/Hrs_Wkd_Can!I9),"..",Gross_Inv_Can!I56/Hrs_Wkd_Can!I9)</f>
        <v>..</v>
      </c>
      <c r="J9" s="23" t="str">
        <f>IF(ISERROR(Gross_Inv_Can!J56/Hrs_Wkd_Can!J9),"..",Gross_Inv_Can!J56/Hrs_Wkd_Can!J9)</f>
        <v>..</v>
      </c>
      <c r="K9" s="24">
        <f>IF(ISERROR(Gross_Inv_Can!K56/Hrs_Wkd_Can!K9),"..",Gross_Inv_Can!K56/Hrs_Wkd_Can!K9)</f>
        <v>4.5084500625092421</v>
      </c>
      <c r="L9" s="24">
        <f>IF(ISERROR(Gross_Inv_Can!L56/Hrs_Wkd_Can!L9),"..",Gross_Inv_Can!L56/Hrs_Wkd_Can!L9)</f>
        <v>2.3031657026691965</v>
      </c>
      <c r="M9" s="24">
        <f>IF(ISERROR(Gross_Inv_Can!M56/Hrs_Wkd_Can!M9),"..",Gross_Inv_Can!M56/Hrs_Wkd_Can!M9)</f>
        <v>1.9269057192558792</v>
      </c>
      <c r="N9" s="24">
        <f>IF(ISERROR(Gross_Inv_Can!N56/Hrs_Wkd_Can!N9),"..",Gross_Inv_Can!N56/Hrs_Wkd_Can!N9)</f>
        <v>9.1652139765097012</v>
      </c>
      <c r="O9" s="24">
        <f>IF(ISERROR(Gross_Inv_Can!O56/Hrs_Wkd_Can!O9),"..",Gross_Inv_Can!O56/Hrs_Wkd_Can!O9)</f>
        <v>18.616285290843905</v>
      </c>
      <c r="P9" s="24">
        <f>IF(ISERROR(Gross_Inv_Can!P56/Hrs_Wkd_Can!P9),"..",Gross_Inv_Can!P56/Hrs_Wkd_Can!P9)</f>
        <v>15.490572588152524</v>
      </c>
      <c r="Q9" s="24">
        <f>IF(ISERROR(Gross_Inv_Can!Q56/Hrs_Wkd_Can!Q9),"..",Gross_Inv_Can!Q56/Hrs_Wkd_Can!Q9)</f>
        <v>2.0752167110228172</v>
      </c>
      <c r="R9" s="24">
        <f>IF(ISERROR(Gross_Inv_Can!R56/Hrs_Wkd_Can!R9),"..",Gross_Inv_Can!R56/Hrs_Wkd_Can!R9)</f>
        <v>0.65058096387209408</v>
      </c>
      <c r="S9" s="24">
        <f>IF(ISERROR(Gross_Inv_Can!S56/Hrs_Wkd_Can!S9),"..",Gross_Inv_Can!S56/Hrs_Wkd_Can!S9)</f>
        <v>2.7266296319414103</v>
      </c>
      <c r="T9" s="24">
        <f>IF(ISERROR(Gross_Inv_Can!T56/Hrs_Wkd_Can!T9),"..",Gross_Inv_Can!T56/Hrs_Wkd_Can!T9)</f>
        <v>0.72842733297342599</v>
      </c>
      <c r="U9" s="23">
        <f>IF(ISERROR(Gross_Inv_Can!U56/Hrs_Wkd_Can!U9),"..",Gross_Inv_Can!U56/Hrs_Wkd_Can!U9)</f>
        <v>0.73218645959560691</v>
      </c>
      <c r="V9" s="24">
        <f>IF(ISERROR(Gross_Inv_Can!V56/Hrs_Wkd_Can!V9),"..",Gross_Inv_Can!V56/Hrs_Wkd_Can!V9)</f>
        <v>6.0737599811245921</v>
      </c>
      <c r="W9" s="24">
        <f>IF(ISERROR(Gross_Inv_Can!W56/Hrs_Wkd_Can!W9),"..",Gross_Inv_Can!W56/Hrs_Wkd_Can!W9)</f>
        <v>13.89635881526098</v>
      </c>
      <c r="X9" s="24" t="str">
        <f>IF(ISERROR(Gross_Inv_Can!X56/Hrs_Wkd_Can!X9),"..",Gross_Inv_Can!X56/Hrs_Wkd_Can!X9)</f>
        <v>..</v>
      </c>
      <c r="Y9" s="11" t="str">
        <f>IF(ISERROR(Gross_Inv_Can!Y56/Hrs_Wkd_Can!Y9),"..",Gross_Inv_Can!Y56/Hrs_Wkd_Can!Y9)</f>
        <v>..</v>
      </c>
    </row>
    <row r="10" spans="1:25">
      <c r="A10" s="5">
        <v>2002</v>
      </c>
      <c r="B10" s="28">
        <f>IF(ISERROR(Gross_Inv_Can!B57/Hrs_Wkd_Can!B10),"..",Gross_Inv_Can!B57/Hrs_Wkd_Can!B10)</f>
        <v>5.8203878371420474</v>
      </c>
      <c r="C10" s="22">
        <f>IF(ISERROR(Gross_Inv_Can!C57/Hrs_Wkd_Can!C10),"..",Gross_Inv_Can!C57/Hrs_Wkd_Can!C10)</f>
        <v>8.8540026274842809</v>
      </c>
      <c r="D10" s="24">
        <f>IF(ISERROR(Gross_Inv_Can!D57/Hrs_Wkd_Can!D10),"..",Gross_Inv_Can!D57/Hrs_Wkd_Can!D10)</f>
        <v>5.6957016807276846</v>
      </c>
      <c r="E10" s="24">
        <f>IF(ISERROR(Gross_Inv_Can!E57/Hrs_Wkd_Can!E10),"..",Gross_Inv_Can!E57/Hrs_Wkd_Can!E10)</f>
        <v>81.576039070944773</v>
      </c>
      <c r="F10" s="24">
        <f>IF(ISERROR(Gross_Inv_Can!F57/Hrs_Wkd_Can!F10),"..",Gross_Inv_Can!F57/Hrs_Wkd_Can!F10)</f>
        <v>63.221036226237288</v>
      </c>
      <c r="G10" s="24">
        <f>IF(ISERROR(Gross_Inv_Can!G57/Hrs_Wkd_Can!G10),"..",Gross_Inv_Can!G57/Hrs_Wkd_Can!G10)</f>
        <v>1.8286620449340907</v>
      </c>
      <c r="H10" s="24">
        <f>IF(ISERROR(Gross_Inv_Can!H57/Hrs_Wkd_Can!H10),"..",Gross_Inv_Can!H57/Hrs_Wkd_Can!H10)</f>
        <v>4.5889527749517534</v>
      </c>
      <c r="I10" s="24" t="str">
        <f>IF(ISERROR(Gross_Inv_Can!I57/Hrs_Wkd_Can!I10),"..",Gross_Inv_Can!I57/Hrs_Wkd_Can!I10)</f>
        <v>..</v>
      </c>
      <c r="J10" s="23" t="str">
        <f>IF(ISERROR(Gross_Inv_Can!J57/Hrs_Wkd_Can!J10),"..",Gross_Inv_Can!J57/Hrs_Wkd_Can!J10)</f>
        <v>..</v>
      </c>
      <c r="K10" s="24">
        <f>IF(ISERROR(Gross_Inv_Can!K57/Hrs_Wkd_Can!K10),"..",Gross_Inv_Can!K57/Hrs_Wkd_Can!K10)</f>
        <v>4.3615526881204234</v>
      </c>
      <c r="L10" s="24">
        <f>IF(ISERROR(Gross_Inv_Can!L57/Hrs_Wkd_Can!L10),"..",Gross_Inv_Can!L57/Hrs_Wkd_Can!L10)</f>
        <v>2.4083576187784606</v>
      </c>
      <c r="M10" s="24">
        <f>IF(ISERROR(Gross_Inv_Can!M57/Hrs_Wkd_Can!M10),"..",Gross_Inv_Can!M57/Hrs_Wkd_Can!M10)</f>
        <v>1.9328478489860363</v>
      </c>
      <c r="N10" s="24">
        <f>IF(ISERROR(Gross_Inv_Can!N57/Hrs_Wkd_Can!N10),"..",Gross_Inv_Can!N57/Hrs_Wkd_Can!N10)</f>
        <v>9.0351383575449145</v>
      </c>
      <c r="O10" s="24">
        <f>IF(ISERROR(Gross_Inv_Can!O57/Hrs_Wkd_Can!O10),"..",Gross_Inv_Can!O57/Hrs_Wkd_Can!O10)</f>
        <v>18.52379678023647</v>
      </c>
      <c r="P10" s="24">
        <f>IF(ISERROR(Gross_Inv_Can!P57/Hrs_Wkd_Can!P10),"..",Gross_Inv_Can!P57/Hrs_Wkd_Can!P10)</f>
        <v>14.039917703177075</v>
      </c>
      <c r="Q10" s="24">
        <f>IF(ISERROR(Gross_Inv_Can!Q57/Hrs_Wkd_Can!Q10),"..",Gross_Inv_Can!Q57/Hrs_Wkd_Can!Q10)</f>
        <v>2.319853211949265</v>
      </c>
      <c r="R10" s="24">
        <f>IF(ISERROR(Gross_Inv_Can!R57/Hrs_Wkd_Can!R10),"..",Gross_Inv_Can!R57/Hrs_Wkd_Can!R10)</f>
        <v>0.76001828050559361</v>
      </c>
      <c r="S10" s="24">
        <f>IF(ISERROR(Gross_Inv_Can!S57/Hrs_Wkd_Can!S10),"..",Gross_Inv_Can!S57/Hrs_Wkd_Can!S10)</f>
        <v>3.1014290189652263</v>
      </c>
      <c r="T10" s="24">
        <f>IF(ISERROR(Gross_Inv_Can!T57/Hrs_Wkd_Can!T10),"..",Gross_Inv_Can!T57/Hrs_Wkd_Can!T10)</f>
        <v>1.0598449689212406</v>
      </c>
      <c r="U10" s="23">
        <f>IF(ISERROR(Gross_Inv_Can!U57/Hrs_Wkd_Can!U10),"..",Gross_Inv_Can!U57/Hrs_Wkd_Can!U10)</f>
        <v>0.63515440529435463</v>
      </c>
      <c r="V10" s="24">
        <f>IF(ISERROR(Gross_Inv_Can!V57/Hrs_Wkd_Can!V10),"..",Gross_Inv_Can!V57/Hrs_Wkd_Can!V10)</f>
        <v>5.7699940709073028</v>
      </c>
      <c r="W10" s="24">
        <f>IF(ISERROR(Gross_Inv_Can!W57/Hrs_Wkd_Can!W10),"..",Gross_Inv_Can!W57/Hrs_Wkd_Can!W10)</f>
        <v>13.179078054427018</v>
      </c>
      <c r="X10" s="24" t="str">
        <f>IF(ISERROR(Gross_Inv_Can!X57/Hrs_Wkd_Can!X10),"..",Gross_Inv_Can!X57/Hrs_Wkd_Can!X10)</f>
        <v>..</v>
      </c>
      <c r="Y10" s="11" t="str">
        <f>IF(ISERROR(Gross_Inv_Can!Y57/Hrs_Wkd_Can!Y10),"..",Gross_Inv_Can!Y57/Hrs_Wkd_Can!Y10)</f>
        <v>..</v>
      </c>
    </row>
    <row r="11" spans="1:25">
      <c r="A11" s="5">
        <v>2003</v>
      </c>
      <c r="B11" s="28">
        <f>IF(ISERROR(Gross_Inv_Can!B58/Hrs_Wkd_Can!B11),"..",Gross_Inv_Can!B58/Hrs_Wkd_Can!B11)</f>
        <v>6.157374474915561</v>
      </c>
      <c r="C11" s="22">
        <f>IF(ISERROR(Gross_Inv_Can!C58/Hrs_Wkd_Can!C11),"..",Gross_Inv_Can!C58/Hrs_Wkd_Can!C11)</f>
        <v>9.9981993769350872</v>
      </c>
      <c r="D11" s="24">
        <f>IF(ISERROR(Gross_Inv_Can!D58/Hrs_Wkd_Can!D11),"..",Gross_Inv_Can!D58/Hrs_Wkd_Can!D11)</f>
        <v>5.3852571728751757</v>
      </c>
      <c r="E11" s="24">
        <f>IF(ISERROR(Gross_Inv_Can!E58/Hrs_Wkd_Can!E11),"..",Gross_Inv_Can!E58/Hrs_Wkd_Can!E11)</f>
        <v>89.634325002538404</v>
      </c>
      <c r="F11" s="24">
        <f>IF(ISERROR(Gross_Inv_Can!F58/Hrs_Wkd_Can!F11),"..",Gross_Inv_Can!F58/Hrs_Wkd_Can!F11)</f>
        <v>69.217147617129967</v>
      </c>
      <c r="G11" s="24">
        <f>IF(ISERROR(Gross_Inv_Can!G58/Hrs_Wkd_Can!G11),"..",Gross_Inv_Can!G58/Hrs_Wkd_Can!G11)</f>
        <v>1.9980130985312354</v>
      </c>
      <c r="H11" s="24">
        <f>IF(ISERROR(Gross_Inv_Can!H58/Hrs_Wkd_Can!H11),"..",Gross_Inv_Can!H58/Hrs_Wkd_Can!H11)</f>
        <v>5.3150804243765393</v>
      </c>
      <c r="I11" s="24" t="str">
        <f>IF(ISERROR(Gross_Inv_Can!I58/Hrs_Wkd_Can!I11),"..",Gross_Inv_Can!I58/Hrs_Wkd_Can!I11)</f>
        <v>..</v>
      </c>
      <c r="J11" s="23" t="str">
        <f>IF(ISERROR(Gross_Inv_Can!J58/Hrs_Wkd_Can!J11),"..",Gross_Inv_Can!J58/Hrs_Wkd_Can!J11)</f>
        <v>..</v>
      </c>
      <c r="K11" s="24">
        <f>IF(ISERROR(Gross_Inv_Can!K58/Hrs_Wkd_Can!K11),"..",Gross_Inv_Can!K58/Hrs_Wkd_Can!K11)</f>
        <v>4.3233949654126969</v>
      </c>
      <c r="L11" s="24">
        <f>IF(ISERROR(Gross_Inv_Can!L58/Hrs_Wkd_Can!L11),"..",Gross_Inv_Can!L58/Hrs_Wkd_Can!L11)</f>
        <v>2.6800756574892324</v>
      </c>
      <c r="M11" s="24">
        <f>IF(ISERROR(Gross_Inv_Can!M58/Hrs_Wkd_Can!M11),"..",Gross_Inv_Can!M58/Hrs_Wkd_Can!M11)</f>
        <v>2.3271886356575857</v>
      </c>
      <c r="N11" s="24">
        <f>IF(ISERROR(Gross_Inv_Can!N58/Hrs_Wkd_Can!N11),"..",Gross_Inv_Can!N58/Hrs_Wkd_Can!N11)</f>
        <v>7.3590035225962769</v>
      </c>
      <c r="O11" s="24">
        <f>IF(ISERROR(Gross_Inv_Can!O58/Hrs_Wkd_Can!O11),"..",Gross_Inv_Can!O58/Hrs_Wkd_Can!O11)</f>
        <v>15.111826974701701</v>
      </c>
      <c r="P11" s="24">
        <f>IF(ISERROR(Gross_Inv_Can!P58/Hrs_Wkd_Can!P11),"..",Gross_Inv_Can!P58/Hrs_Wkd_Can!P11)</f>
        <v>14.991224253617592</v>
      </c>
      <c r="Q11" s="24">
        <f>IF(ISERROR(Gross_Inv_Can!Q58/Hrs_Wkd_Can!Q11),"..",Gross_Inv_Can!Q58/Hrs_Wkd_Can!Q11)</f>
        <v>2.2721141378062835</v>
      </c>
      <c r="R11" s="24">
        <f>IF(ISERROR(Gross_Inv_Can!R58/Hrs_Wkd_Can!R11),"..",Gross_Inv_Can!R58/Hrs_Wkd_Can!R11)</f>
        <v>0.99372226156122123</v>
      </c>
      <c r="S11" s="24">
        <f>IF(ISERROR(Gross_Inv_Can!S58/Hrs_Wkd_Can!S11),"..",Gross_Inv_Can!S58/Hrs_Wkd_Can!S11)</f>
        <v>3.5903173548710416</v>
      </c>
      <c r="T11" s="24">
        <f>IF(ISERROR(Gross_Inv_Can!T58/Hrs_Wkd_Can!T11),"..",Gross_Inv_Can!T58/Hrs_Wkd_Can!T11)</f>
        <v>1.2768268696121414</v>
      </c>
      <c r="U11" s="23">
        <f>IF(ISERROR(Gross_Inv_Can!U58/Hrs_Wkd_Can!U11),"..",Gross_Inv_Can!U58/Hrs_Wkd_Can!U11)</f>
        <v>0.71476026394612979</v>
      </c>
      <c r="V11" s="24">
        <f>IF(ISERROR(Gross_Inv_Can!V58/Hrs_Wkd_Can!V11),"..",Gross_Inv_Can!V58/Hrs_Wkd_Can!V11)</f>
        <v>6.1305103930017291</v>
      </c>
      <c r="W11" s="24">
        <f>IF(ISERROR(Gross_Inv_Can!W58/Hrs_Wkd_Can!W11),"..",Gross_Inv_Can!W58/Hrs_Wkd_Can!W11)</f>
        <v>15.080181990768349</v>
      </c>
      <c r="X11" s="24" t="str">
        <f>IF(ISERROR(Gross_Inv_Can!X58/Hrs_Wkd_Can!X11),"..",Gross_Inv_Can!X58/Hrs_Wkd_Can!X11)</f>
        <v>..</v>
      </c>
      <c r="Y11" s="11" t="str">
        <f>IF(ISERROR(Gross_Inv_Can!Y58/Hrs_Wkd_Can!Y11),"..",Gross_Inv_Can!Y58/Hrs_Wkd_Can!Y11)</f>
        <v>..</v>
      </c>
    </row>
    <row r="12" spans="1:25">
      <c r="A12" s="5">
        <v>2004</v>
      </c>
      <c r="B12" s="28">
        <f>IF(ISERROR(Gross_Inv_Can!B59/Hrs_Wkd_Can!B12),"..",Gross_Inv_Can!B59/Hrs_Wkd_Can!B12)</f>
        <v>6.5637106621476606</v>
      </c>
      <c r="C12" s="22">
        <f>IF(ISERROR(Gross_Inv_Can!C59/Hrs_Wkd_Can!C12),"..",Gross_Inv_Can!C59/Hrs_Wkd_Can!C12)</f>
        <v>10.469845623964577</v>
      </c>
      <c r="D12" s="24">
        <f>IF(ISERROR(Gross_Inv_Can!D59/Hrs_Wkd_Can!D12),"..",Gross_Inv_Can!D59/Hrs_Wkd_Can!D12)</f>
        <v>5.3990450926019724</v>
      </c>
      <c r="E12" s="24">
        <f>IF(ISERROR(Gross_Inv_Can!E59/Hrs_Wkd_Can!E12),"..",Gross_Inv_Can!E59/Hrs_Wkd_Can!E12)</f>
        <v>96.223676014126795</v>
      </c>
      <c r="F12" s="24">
        <f>IF(ISERROR(Gross_Inv_Can!F59/Hrs_Wkd_Can!F12),"..",Gross_Inv_Can!F59/Hrs_Wkd_Can!F12)</f>
        <v>66.585951394542121</v>
      </c>
      <c r="G12" s="24">
        <f>IF(ISERROR(Gross_Inv_Can!G59/Hrs_Wkd_Can!G12),"..",Gross_Inv_Can!G59/Hrs_Wkd_Can!G12)</f>
        <v>2.1259826665247621</v>
      </c>
      <c r="H12" s="24">
        <f>IF(ISERROR(Gross_Inv_Can!H59/Hrs_Wkd_Can!H12),"..",Gross_Inv_Can!H59/Hrs_Wkd_Can!H12)</f>
        <v>5.15120001869552</v>
      </c>
      <c r="I12" s="24" t="str">
        <f>IF(ISERROR(Gross_Inv_Can!I59/Hrs_Wkd_Can!I12),"..",Gross_Inv_Can!I59/Hrs_Wkd_Can!I12)</f>
        <v>..</v>
      </c>
      <c r="J12" s="23" t="str">
        <f>IF(ISERROR(Gross_Inv_Can!J59/Hrs_Wkd_Can!J12),"..",Gross_Inv_Can!J59/Hrs_Wkd_Can!J12)</f>
        <v>..</v>
      </c>
      <c r="K12" s="24">
        <f>IF(ISERROR(Gross_Inv_Can!K59/Hrs_Wkd_Can!K12),"..",Gross_Inv_Can!K59/Hrs_Wkd_Can!K12)</f>
        <v>4.6988153908669679</v>
      </c>
      <c r="L12" s="24">
        <f>IF(ISERROR(Gross_Inv_Can!L59/Hrs_Wkd_Can!L12),"..",Gross_Inv_Can!L59/Hrs_Wkd_Can!L12)</f>
        <v>2.7324436521594131</v>
      </c>
      <c r="M12" s="24">
        <f>IF(ISERROR(Gross_Inv_Can!M59/Hrs_Wkd_Can!M12),"..",Gross_Inv_Can!M59/Hrs_Wkd_Can!M12)</f>
        <v>2.7344289236364658</v>
      </c>
      <c r="N12" s="24">
        <f>IF(ISERROR(Gross_Inv_Can!N59/Hrs_Wkd_Can!N12),"..",Gross_Inv_Can!N59/Hrs_Wkd_Can!N12)</f>
        <v>6.9963849141627286</v>
      </c>
      <c r="O12" s="24">
        <f>IF(ISERROR(Gross_Inv_Can!O59/Hrs_Wkd_Can!O12),"..",Gross_Inv_Can!O59/Hrs_Wkd_Can!O12)</f>
        <v>18.327150846404429</v>
      </c>
      <c r="P12" s="24">
        <f>IF(ISERROR(Gross_Inv_Can!P59/Hrs_Wkd_Can!P12),"..",Gross_Inv_Can!P59/Hrs_Wkd_Can!P12)</f>
        <v>16.454201479407132</v>
      </c>
      <c r="Q12" s="24">
        <f>IF(ISERROR(Gross_Inv_Can!Q59/Hrs_Wkd_Can!Q12),"..",Gross_Inv_Can!Q59/Hrs_Wkd_Can!Q12)</f>
        <v>2.3854176829745692</v>
      </c>
      <c r="R12" s="24">
        <f>IF(ISERROR(Gross_Inv_Can!R59/Hrs_Wkd_Can!R12),"..",Gross_Inv_Can!R59/Hrs_Wkd_Can!R12)</f>
        <v>0.97726082059082475</v>
      </c>
      <c r="S12" s="24">
        <f>IF(ISERROR(Gross_Inv_Can!S59/Hrs_Wkd_Can!S12),"..",Gross_Inv_Can!S59/Hrs_Wkd_Can!S12)</f>
        <v>3.747143223327237</v>
      </c>
      <c r="T12" s="24">
        <f>IF(ISERROR(Gross_Inv_Can!T59/Hrs_Wkd_Can!T12),"..",Gross_Inv_Can!T59/Hrs_Wkd_Can!T12)</f>
        <v>1.3835908596300326</v>
      </c>
      <c r="U12" s="23">
        <f>IF(ISERROR(Gross_Inv_Can!U59/Hrs_Wkd_Can!U12),"..",Gross_Inv_Can!U59/Hrs_Wkd_Can!U12)</f>
        <v>0.78484734691388991</v>
      </c>
      <c r="V12" s="24">
        <f>IF(ISERROR(Gross_Inv_Can!V59/Hrs_Wkd_Can!V12),"..",Gross_Inv_Can!V59/Hrs_Wkd_Can!V12)</f>
        <v>6.5497297843258586</v>
      </c>
      <c r="W12" s="24">
        <f>IF(ISERROR(Gross_Inv_Can!W59/Hrs_Wkd_Can!W12),"..",Gross_Inv_Can!W59/Hrs_Wkd_Can!W12)</f>
        <v>16.032961547821422</v>
      </c>
      <c r="X12" s="24" t="str">
        <f>IF(ISERROR(Gross_Inv_Can!X59/Hrs_Wkd_Can!X12),"..",Gross_Inv_Can!X59/Hrs_Wkd_Can!X12)</f>
        <v>..</v>
      </c>
      <c r="Y12" s="11" t="str">
        <f>IF(ISERROR(Gross_Inv_Can!Y59/Hrs_Wkd_Can!Y12),"..",Gross_Inv_Can!Y59/Hrs_Wkd_Can!Y12)</f>
        <v>..</v>
      </c>
    </row>
    <row r="13" spans="1:25">
      <c r="A13" s="5">
        <v>2005</v>
      </c>
      <c r="B13" s="28">
        <f>IF(ISERROR(Gross_Inv_Can!B60/Hrs_Wkd_Can!B13),"..",Gross_Inv_Can!B60/Hrs_Wkd_Can!B13)</f>
        <v>7.3529555682504686</v>
      </c>
      <c r="C13" s="22">
        <f>IF(ISERROR(Gross_Inv_Can!C60/Hrs_Wkd_Can!C13),"..",Gross_Inv_Can!C60/Hrs_Wkd_Can!C13)</f>
        <v>11.846392026509594</v>
      </c>
      <c r="D13" s="24">
        <f>IF(ISERROR(Gross_Inv_Can!D60/Hrs_Wkd_Can!D13),"..",Gross_Inv_Can!D60/Hrs_Wkd_Can!D13)</f>
        <v>5.2270439341038948</v>
      </c>
      <c r="E13" s="24">
        <f>IF(ISERROR(Gross_Inv_Can!E60/Hrs_Wkd_Can!E13),"..",Gross_Inv_Can!E60/Hrs_Wkd_Can!E13)</f>
        <v>105.46293710888098</v>
      </c>
      <c r="F13" s="24">
        <f>IF(ISERROR(Gross_Inv_Can!F60/Hrs_Wkd_Can!F13),"..",Gross_Inv_Can!F60/Hrs_Wkd_Can!F13)</f>
        <v>66.627500572555178</v>
      </c>
      <c r="G13" s="24">
        <f>IF(ISERROR(Gross_Inv_Can!G60/Hrs_Wkd_Can!G13),"..",Gross_Inv_Can!G60/Hrs_Wkd_Can!G13)</f>
        <v>2.1736009679690653</v>
      </c>
      <c r="H13" s="24">
        <f>IF(ISERROR(Gross_Inv_Can!H60/Hrs_Wkd_Can!H13),"..",Gross_Inv_Can!H60/Hrs_Wkd_Can!H13)</f>
        <v>5.6798636901180517</v>
      </c>
      <c r="I13" s="24" t="str">
        <f>IF(ISERROR(Gross_Inv_Can!I60/Hrs_Wkd_Can!I13),"..",Gross_Inv_Can!I60/Hrs_Wkd_Can!I13)</f>
        <v>..</v>
      </c>
      <c r="J13" s="23" t="str">
        <f>IF(ISERROR(Gross_Inv_Can!J60/Hrs_Wkd_Can!J13),"..",Gross_Inv_Can!J60/Hrs_Wkd_Can!J13)</f>
        <v>..</v>
      </c>
      <c r="K13" s="24">
        <f>IF(ISERROR(Gross_Inv_Can!K60/Hrs_Wkd_Can!K13),"..",Gross_Inv_Can!K60/Hrs_Wkd_Can!K13)</f>
        <v>5.1565364702822603</v>
      </c>
      <c r="L13" s="24">
        <f>IF(ISERROR(Gross_Inv_Can!L60/Hrs_Wkd_Can!L13),"..",Gross_Inv_Can!L60/Hrs_Wkd_Can!L13)</f>
        <v>3.1205445403391376</v>
      </c>
      <c r="M13" s="24">
        <f>IF(ISERROR(Gross_Inv_Can!M60/Hrs_Wkd_Can!M13),"..",Gross_Inv_Can!M60/Hrs_Wkd_Can!M13)</f>
        <v>2.5030003174783113</v>
      </c>
      <c r="N13" s="24">
        <f>IF(ISERROR(Gross_Inv_Can!N60/Hrs_Wkd_Can!N13),"..",Gross_Inv_Can!N60/Hrs_Wkd_Can!N13)</f>
        <v>9.0789722940105193</v>
      </c>
      <c r="O13" s="24">
        <f>IF(ISERROR(Gross_Inv_Can!O60/Hrs_Wkd_Can!O13),"..",Gross_Inv_Can!O60/Hrs_Wkd_Can!O13)</f>
        <v>19.167606013939384</v>
      </c>
      <c r="P13" s="24">
        <f>IF(ISERROR(Gross_Inv_Can!P60/Hrs_Wkd_Can!P13),"..",Gross_Inv_Can!P60/Hrs_Wkd_Can!P13)</f>
        <v>18.245564702945387</v>
      </c>
      <c r="Q13" s="24">
        <f>IF(ISERROR(Gross_Inv_Can!Q60/Hrs_Wkd_Can!Q13),"..",Gross_Inv_Can!Q60/Hrs_Wkd_Can!Q13)</f>
        <v>2.2305186551501932</v>
      </c>
      <c r="R13" s="24">
        <f>IF(ISERROR(Gross_Inv_Can!R60/Hrs_Wkd_Can!R13),"..",Gross_Inv_Can!R60/Hrs_Wkd_Can!R13)</f>
        <v>1.0314143593759011</v>
      </c>
      <c r="S13" s="24">
        <f>IF(ISERROR(Gross_Inv_Can!S60/Hrs_Wkd_Can!S13),"..",Gross_Inv_Can!S60/Hrs_Wkd_Can!S13)</f>
        <v>3.4916666275758872</v>
      </c>
      <c r="T13" s="24">
        <f>IF(ISERROR(Gross_Inv_Can!T60/Hrs_Wkd_Can!T13),"..",Gross_Inv_Can!T60/Hrs_Wkd_Can!T13)</f>
        <v>1.5191682865709355</v>
      </c>
      <c r="U13" s="23">
        <f>IF(ISERROR(Gross_Inv_Can!U60/Hrs_Wkd_Can!U13),"..",Gross_Inv_Can!U60/Hrs_Wkd_Can!U13)</f>
        <v>0.80403601139856595</v>
      </c>
      <c r="V13" s="24">
        <f>IF(ISERROR(Gross_Inv_Can!V60/Hrs_Wkd_Can!V13),"..",Gross_Inv_Can!V60/Hrs_Wkd_Can!V13)</f>
        <v>7.3713506933851889</v>
      </c>
      <c r="W13" s="24">
        <f>IF(ISERROR(Gross_Inv_Can!W60/Hrs_Wkd_Can!W13),"..",Gross_Inv_Can!W60/Hrs_Wkd_Can!W13)</f>
        <v>18.650599883335882</v>
      </c>
      <c r="X13" s="24" t="str">
        <f>IF(ISERROR(Gross_Inv_Can!X60/Hrs_Wkd_Can!X13),"..",Gross_Inv_Can!X60/Hrs_Wkd_Can!X13)</f>
        <v>..</v>
      </c>
      <c r="Y13" s="11" t="str">
        <f>IF(ISERROR(Gross_Inv_Can!Y60/Hrs_Wkd_Can!Y13),"..",Gross_Inv_Can!Y60/Hrs_Wkd_Can!Y13)</f>
        <v>..</v>
      </c>
    </row>
    <row r="14" spans="1:25">
      <c r="A14" s="5">
        <v>2006</v>
      </c>
      <c r="B14" s="28">
        <f>IF(ISERROR(Gross_Inv_Can!B61/Hrs_Wkd_Can!B14),"..",Gross_Inv_Can!B61/Hrs_Wkd_Can!B14)</f>
        <v>7.9747775974821575</v>
      </c>
      <c r="C14" s="22">
        <f>IF(ISERROR(Gross_Inv_Can!C61/Hrs_Wkd_Can!C14),"..",Gross_Inv_Can!C61/Hrs_Wkd_Can!C14)</f>
        <v>12.705821465486968</v>
      </c>
      <c r="D14" s="24">
        <f>IF(ISERROR(Gross_Inv_Can!D61/Hrs_Wkd_Can!D14),"..",Gross_Inv_Can!D61/Hrs_Wkd_Can!D14)</f>
        <v>4.963955069141841</v>
      </c>
      <c r="E14" s="24">
        <f>IF(ISERROR(Gross_Inv_Can!E61/Hrs_Wkd_Can!E14),"..",Gross_Inv_Can!E61/Hrs_Wkd_Can!E14)</f>
        <v>102.92887291701945</v>
      </c>
      <c r="F14" s="24">
        <f>IF(ISERROR(Gross_Inv_Can!F61/Hrs_Wkd_Can!F14),"..",Gross_Inv_Can!F61/Hrs_Wkd_Can!F14)</f>
        <v>79.77295214289434</v>
      </c>
      <c r="G14" s="24">
        <f>IF(ISERROR(Gross_Inv_Can!G61/Hrs_Wkd_Can!G14),"..",Gross_Inv_Can!G61/Hrs_Wkd_Can!G14)</f>
        <v>2.2854307157887446</v>
      </c>
      <c r="H14" s="24">
        <f>IF(ISERROR(Gross_Inv_Can!H61/Hrs_Wkd_Can!H14),"..",Gross_Inv_Can!H61/Hrs_Wkd_Can!H14)</f>
        <v>5.9641666756555596</v>
      </c>
      <c r="I14" s="24" t="str">
        <f>IF(ISERROR(Gross_Inv_Can!I61/Hrs_Wkd_Can!I14),"..",Gross_Inv_Can!I61/Hrs_Wkd_Can!I14)</f>
        <v>..</v>
      </c>
      <c r="J14" s="23" t="str">
        <f>IF(ISERROR(Gross_Inv_Can!J61/Hrs_Wkd_Can!J14),"..",Gross_Inv_Can!J61/Hrs_Wkd_Can!J14)</f>
        <v>..</v>
      </c>
      <c r="K14" s="24">
        <f>IF(ISERROR(Gross_Inv_Can!K61/Hrs_Wkd_Can!K14),"..",Gross_Inv_Can!K61/Hrs_Wkd_Can!K14)</f>
        <v>5.7060646208354617</v>
      </c>
      <c r="L14" s="24">
        <f>IF(ISERROR(Gross_Inv_Can!L61/Hrs_Wkd_Can!L14),"..",Gross_Inv_Can!L61/Hrs_Wkd_Can!L14)</f>
        <v>3.3585429146149739</v>
      </c>
      <c r="M14" s="24">
        <f>IF(ISERROR(Gross_Inv_Can!M61/Hrs_Wkd_Can!M14),"..",Gross_Inv_Can!M61/Hrs_Wkd_Can!M14)</f>
        <v>2.6052529738157411</v>
      </c>
      <c r="N14" s="24">
        <f>IF(ISERROR(Gross_Inv_Can!N61/Hrs_Wkd_Can!N14),"..",Gross_Inv_Can!N61/Hrs_Wkd_Can!N14)</f>
        <v>9.8585854363053098</v>
      </c>
      <c r="O14" s="24">
        <f>IF(ISERROR(Gross_Inv_Can!O61/Hrs_Wkd_Can!O14),"..",Gross_Inv_Can!O61/Hrs_Wkd_Can!O14)</f>
        <v>18.929011874142596</v>
      </c>
      <c r="P14" s="24">
        <f>IF(ISERROR(Gross_Inv_Can!P61/Hrs_Wkd_Can!P14),"..",Gross_Inv_Can!P61/Hrs_Wkd_Can!P14)</f>
        <v>21.226535910317114</v>
      </c>
      <c r="Q14" s="24">
        <f>IF(ISERROR(Gross_Inv_Can!Q61/Hrs_Wkd_Can!Q14),"..",Gross_Inv_Can!Q61/Hrs_Wkd_Can!Q14)</f>
        <v>2.5583450384225861</v>
      </c>
      <c r="R14" s="24">
        <f>IF(ISERROR(Gross_Inv_Can!R61/Hrs_Wkd_Can!R14),"..",Gross_Inv_Can!R61/Hrs_Wkd_Can!R14)</f>
        <v>1.5905427578081519</v>
      </c>
      <c r="S14" s="24">
        <f>IF(ISERROR(Gross_Inv_Can!S61/Hrs_Wkd_Can!S14),"..",Gross_Inv_Can!S61/Hrs_Wkd_Can!S14)</f>
        <v>3.6273532208773047</v>
      </c>
      <c r="T14" s="24">
        <f>IF(ISERROR(Gross_Inv_Can!T61/Hrs_Wkd_Can!T14),"..",Gross_Inv_Can!T61/Hrs_Wkd_Can!T14)</f>
        <v>1.4223404095906975</v>
      </c>
      <c r="U14" s="23">
        <f>IF(ISERROR(Gross_Inv_Can!U61/Hrs_Wkd_Can!U14),"..",Gross_Inv_Can!U61/Hrs_Wkd_Can!U14)</f>
        <v>0.76281498700134887</v>
      </c>
      <c r="V14" s="24">
        <f>IF(ISERROR(Gross_Inv_Can!V61/Hrs_Wkd_Can!V14),"..",Gross_Inv_Can!V61/Hrs_Wkd_Can!V14)</f>
        <v>8.0190950957383365</v>
      </c>
      <c r="W14" s="24">
        <f>IF(ISERROR(Gross_Inv_Can!W61/Hrs_Wkd_Can!W14),"..",Gross_Inv_Can!W61/Hrs_Wkd_Can!W14)</f>
        <v>20.738670426119825</v>
      </c>
      <c r="X14" s="24" t="str">
        <f>IF(ISERROR(Gross_Inv_Can!X61/Hrs_Wkd_Can!X14),"..",Gross_Inv_Can!X61/Hrs_Wkd_Can!X14)</f>
        <v>..</v>
      </c>
      <c r="Y14" s="11" t="str">
        <f>IF(ISERROR(Gross_Inv_Can!Y61/Hrs_Wkd_Can!Y14),"..",Gross_Inv_Can!Y61/Hrs_Wkd_Can!Y14)</f>
        <v>..</v>
      </c>
    </row>
    <row r="15" spans="1:25">
      <c r="A15" s="5">
        <v>2007</v>
      </c>
      <c r="B15" s="28">
        <f>IF(ISERROR(Gross_Inv_Can!B62/Hrs_Wkd_Can!B15),"..",Gross_Inv_Can!B62/Hrs_Wkd_Can!B15)</f>
        <v>8.0129253617401535</v>
      </c>
      <c r="C15" s="22">
        <f>IF(ISERROR(Gross_Inv_Can!C62/Hrs_Wkd_Can!C15),"..",Gross_Inv_Can!C62/Hrs_Wkd_Can!C15)</f>
        <v>13.121097933213097</v>
      </c>
      <c r="D15" s="24">
        <f>IF(ISERROR(Gross_Inv_Can!D62/Hrs_Wkd_Can!D15),"..",Gross_Inv_Can!D62/Hrs_Wkd_Can!D15)</f>
        <v>6.3278726349792338</v>
      </c>
      <c r="E15" s="24">
        <f>IF(ISERROR(Gross_Inv_Can!E62/Hrs_Wkd_Can!E15),"..",Gross_Inv_Can!E62/Hrs_Wkd_Can!E15)</f>
        <v>98.927919755165632</v>
      </c>
      <c r="F15" s="24">
        <f>IF(ISERROR(Gross_Inv_Can!F62/Hrs_Wkd_Can!F15),"..",Gross_Inv_Can!F62/Hrs_Wkd_Can!F15)</f>
        <v>93.627880967522643</v>
      </c>
      <c r="G15" s="24">
        <f>IF(ISERROR(Gross_Inv_Can!G62/Hrs_Wkd_Can!G15),"..",Gross_Inv_Can!G62/Hrs_Wkd_Can!G15)</f>
        <v>2.4469650948563464</v>
      </c>
      <c r="H15" s="24">
        <f>IF(ISERROR(Gross_Inv_Can!H62/Hrs_Wkd_Can!H15),"..",Gross_Inv_Can!H62/Hrs_Wkd_Can!H15)</f>
        <v>6.5660895478687706</v>
      </c>
      <c r="I15" s="24" t="str">
        <f>IF(ISERROR(Gross_Inv_Can!I62/Hrs_Wkd_Can!I15),"..",Gross_Inv_Can!I62/Hrs_Wkd_Can!I15)</f>
        <v>..</v>
      </c>
      <c r="J15" s="23" t="str">
        <f>IF(ISERROR(Gross_Inv_Can!J62/Hrs_Wkd_Can!J15),"..",Gross_Inv_Can!J62/Hrs_Wkd_Can!J15)</f>
        <v>..</v>
      </c>
      <c r="K15" s="24">
        <f>IF(ISERROR(Gross_Inv_Can!K62/Hrs_Wkd_Can!K15),"..",Gross_Inv_Can!K62/Hrs_Wkd_Can!K15)</f>
        <v>5.6309828155746402</v>
      </c>
      <c r="L15" s="24">
        <f>IF(ISERROR(Gross_Inv_Can!L62/Hrs_Wkd_Can!L15),"..",Gross_Inv_Can!L62/Hrs_Wkd_Can!L15)</f>
        <v>3.4614185150181283</v>
      </c>
      <c r="M15" s="24">
        <f>IF(ISERROR(Gross_Inv_Can!M62/Hrs_Wkd_Can!M15),"..",Gross_Inv_Can!M62/Hrs_Wkd_Can!M15)</f>
        <v>2.953822735087821</v>
      </c>
      <c r="N15" s="24">
        <f>IF(ISERROR(Gross_Inv_Can!N62/Hrs_Wkd_Can!N15),"..",Gross_Inv_Can!N62/Hrs_Wkd_Can!N15)</f>
        <v>11.122528999473994</v>
      </c>
      <c r="O15" s="24">
        <f>IF(ISERROR(Gross_Inv_Can!O62/Hrs_Wkd_Can!O15),"..",Gross_Inv_Can!O62/Hrs_Wkd_Can!O15)</f>
        <v>16.584628597538707</v>
      </c>
      <c r="P15" s="24">
        <f>IF(ISERROR(Gross_Inv_Can!P62/Hrs_Wkd_Can!P15),"..",Gross_Inv_Can!P62/Hrs_Wkd_Can!P15)</f>
        <v>19.817937778781786</v>
      </c>
      <c r="Q15" s="24">
        <f>IF(ISERROR(Gross_Inv_Can!Q62/Hrs_Wkd_Can!Q15),"..",Gross_Inv_Can!Q62/Hrs_Wkd_Can!Q15)</f>
        <v>2.6802247291308565</v>
      </c>
      <c r="R15" s="24">
        <f>IF(ISERROR(Gross_Inv_Can!R62/Hrs_Wkd_Can!R15),"..",Gross_Inv_Can!R62/Hrs_Wkd_Can!R15)</f>
        <v>1.4136828563772852</v>
      </c>
      <c r="S15" s="24">
        <f>IF(ISERROR(Gross_Inv_Can!S62/Hrs_Wkd_Can!S15),"..",Gross_Inv_Can!S62/Hrs_Wkd_Can!S15)</f>
        <v>4.3376397799874784</v>
      </c>
      <c r="T15" s="24">
        <f>IF(ISERROR(Gross_Inv_Can!T62/Hrs_Wkd_Can!T15),"..",Gross_Inv_Can!T62/Hrs_Wkd_Can!T15)</f>
        <v>1.4650642631739086</v>
      </c>
      <c r="U15" s="23">
        <f>IF(ISERROR(Gross_Inv_Can!U62/Hrs_Wkd_Can!U15),"..",Gross_Inv_Can!U62/Hrs_Wkd_Can!U15)</f>
        <v>0.75553927433793122</v>
      </c>
      <c r="V15" s="24">
        <f>IF(ISERROR(Gross_Inv_Can!V62/Hrs_Wkd_Can!V15),"..",Gross_Inv_Can!V62/Hrs_Wkd_Can!V15)</f>
        <v>8.0110325896502488</v>
      </c>
      <c r="W15" s="24">
        <f>IF(ISERROR(Gross_Inv_Can!W62/Hrs_Wkd_Can!W15),"..",Gross_Inv_Can!W62/Hrs_Wkd_Can!W15)</f>
        <v>21.789689853088305</v>
      </c>
      <c r="X15" s="24" t="str">
        <f>IF(ISERROR(Gross_Inv_Can!X62/Hrs_Wkd_Can!X15),"..",Gross_Inv_Can!X62/Hrs_Wkd_Can!X15)</f>
        <v>..</v>
      </c>
      <c r="Y15" s="11" t="str">
        <f>IF(ISERROR(Gross_Inv_Can!Y62/Hrs_Wkd_Can!Y15),"..",Gross_Inv_Can!Y62/Hrs_Wkd_Can!Y15)</f>
        <v>..</v>
      </c>
    </row>
    <row r="16" spans="1:25">
      <c r="A16" s="5">
        <v>2008</v>
      </c>
      <c r="B16" s="28">
        <f>IF(ISERROR(Gross_Inv_Can!B63/Hrs_Wkd_Can!B16),"..",Gross_Inv_Can!B63/Hrs_Wkd_Can!B16)</f>
        <v>8.2534656791376921</v>
      </c>
      <c r="C16" s="22">
        <f>IF(ISERROR(Gross_Inv_Can!C63/Hrs_Wkd_Can!C16),"..",Gross_Inv_Can!C63/Hrs_Wkd_Can!C16)</f>
        <v>13.474457725640571</v>
      </c>
      <c r="D16" s="24">
        <f>IF(ISERROR(Gross_Inv_Can!D63/Hrs_Wkd_Can!D16),"..",Gross_Inv_Can!D63/Hrs_Wkd_Can!D16)</f>
        <v>6.795920596872973</v>
      </c>
      <c r="E16" s="24">
        <f>IF(ISERROR(Gross_Inv_Can!E63/Hrs_Wkd_Can!E16),"..",Gross_Inv_Can!E63/Hrs_Wkd_Can!E16)</f>
        <v>98.809641079794631</v>
      </c>
      <c r="F16" s="24">
        <f>IF(ISERROR(Gross_Inv_Can!F63/Hrs_Wkd_Can!F16),"..",Gross_Inv_Can!F63/Hrs_Wkd_Can!F16)</f>
        <v>94.764928217676626</v>
      </c>
      <c r="G16" s="24">
        <f>IF(ISERROR(Gross_Inv_Can!G63/Hrs_Wkd_Can!G16),"..",Gross_Inv_Can!G63/Hrs_Wkd_Can!G16)</f>
        <v>2.4257772656726218</v>
      </c>
      <c r="H16" s="24">
        <f>IF(ISERROR(Gross_Inv_Can!H63/Hrs_Wkd_Can!H16),"..",Gross_Inv_Can!H63/Hrs_Wkd_Can!H16)</f>
        <v>6.4451238532083543</v>
      </c>
      <c r="I16" s="24" t="str">
        <f>IF(ISERROR(Gross_Inv_Can!I63/Hrs_Wkd_Can!I16),"..",Gross_Inv_Can!I63/Hrs_Wkd_Can!I16)</f>
        <v>..</v>
      </c>
      <c r="J16" s="23" t="str">
        <f>IF(ISERROR(Gross_Inv_Can!J63/Hrs_Wkd_Can!J16),"..",Gross_Inv_Can!J63/Hrs_Wkd_Can!J16)</f>
        <v>..</v>
      </c>
      <c r="K16" s="24">
        <f>IF(ISERROR(Gross_Inv_Can!K63/Hrs_Wkd_Can!K16),"..",Gross_Inv_Can!K63/Hrs_Wkd_Can!K16)</f>
        <v>5.8321427852787897</v>
      </c>
      <c r="L16" s="24">
        <f>IF(ISERROR(Gross_Inv_Can!L63/Hrs_Wkd_Can!L16),"..",Gross_Inv_Can!L63/Hrs_Wkd_Can!L16)</f>
        <v>3.7452559604075448</v>
      </c>
      <c r="M16" s="24">
        <f>IF(ISERROR(Gross_Inv_Can!M63/Hrs_Wkd_Can!M16),"..",Gross_Inv_Can!M63/Hrs_Wkd_Can!M16)</f>
        <v>2.9830135237563331</v>
      </c>
      <c r="N16" s="24">
        <f>IF(ISERROR(Gross_Inv_Can!N63/Hrs_Wkd_Can!N16),"..",Gross_Inv_Can!N63/Hrs_Wkd_Can!N16)</f>
        <v>13.332184207811448</v>
      </c>
      <c r="O16" s="24">
        <f>IF(ISERROR(Gross_Inv_Can!O63/Hrs_Wkd_Can!O16),"..",Gross_Inv_Can!O63/Hrs_Wkd_Can!O16)</f>
        <v>17.422646940100737</v>
      </c>
      <c r="P16" s="24">
        <f>IF(ISERROR(Gross_Inv_Can!P63/Hrs_Wkd_Can!P16),"..",Gross_Inv_Can!P63/Hrs_Wkd_Can!P16)</f>
        <v>18.290429753846407</v>
      </c>
      <c r="Q16" s="24">
        <f>IF(ISERROR(Gross_Inv_Can!Q63/Hrs_Wkd_Can!Q16),"..",Gross_Inv_Can!Q63/Hrs_Wkd_Can!Q16)</f>
        <v>2.8485234362265714</v>
      </c>
      <c r="R16" s="24">
        <f>IF(ISERROR(Gross_Inv_Can!R63/Hrs_Wkd_Can!R16),"..",Gross_Inv_Can!R63/Hrs_Wkd_Can!R16)</f>
        <v>1.7229126425890158</v>
      </c>
      <c r="S16" s="24">
        <f>IF(ISERROR(Gross_Inv_Can!S63/Hrs_Wkd_Can!S16),"..",Gross_Inv_Can!S63/Hrs_Wkd_Can!S16)</f>
        <v>4.8830227156857182</v>
      </c>
      <c r="T16" s="24">
        <f>IF(ISERROR(Gross_Inv_Can!T63/Hrs_Wkd_Can!T16),"..",Gross_Inv_Can!T63/Hrs_Wkd_Can!T16)</f>
        <v>1.553255054077336</v>
      </c>
      <c r="U16" s="23">
        <f>IF(ISERROR(Gross_Inv_Can!U63/Hrs_Wkd_Can!U16),"..",Gross_Inv_Can!U63/Hrs_Wkd_Can!U16)</f>
        <v>0.80796770743247515</v>
      </c>
      <c r="V16" s="24">
        <f>IF(ISERROR(Gross_Inv_Can!V63/Hrs_Wkd_Can!V16),"..",Gross_Inv_Can!V63/Hrs_Wkd_Can!V16)</f>
        <v>8.2485885805590655</v>
      </c>
      <c r="W16" s="24">
        <f>IF(ISERROR(Gross_Inv_Can!W63/Hrs_Wkd_Can!W16),"..",Gross_Inv_Can!W63/Hrs_Wkd_Can!W16)</f>
        <v>22.987686411208585</v>
      </c>
      <c r="X16" s="24" t="str">
        <f>IF(ISERROR(Gross_Inv_Can!X63/Hrs_Wkd_Can!X16),"..",Gross_Inv_Can!X63/Hrs_Wkd_Can!X16)</f>
        <v>..</v>
      </c>
      <c r="Y16" s="11" t="str">
        <f>IF(ISERROR(Gross_Inv_Can!Y63/Hrs_Wkd_Can!Y16),"..",Gross_Inv_Can!Y63/Hrs_Wkd_Can!Y16)</f>
        <v>..</v>
      </c>
    </row>
    <row r="17" spans="1:25">
      <c r="A17" s="5">
        <v>2009</v>
      </c>
      <c r="B17" s="28">
        <f>IF(ISERROR(Gross_Inv_Can!B64/Hrs_Wkd_Can!B17),"..",Gross_Inv_Can!B64/Hrs_Wkd_Can!B17)</f>
        <v>6.9007792363419647</v>
      </c>
      <c r="C17" s="22">
        <f>IF(ISERROR(Gross_Inv_Can!C64/Hrs_Wkd_Can!C17),"..",Gross_Inv_Can!C64/Hrs_Wkd_Can!C17)</f>
        <v>11.141384832640153</v>
      </c>
      <c r="D17" s="24">
        <f>IF(ISERROR(Gross_Inv_Can!D64/Hrs_Wkd_Can!D17),"..",Gross_Inv_Can!D64/Hrs_Wkd_Can!D17)</f>
        <v>6.9812135832637203</v>
      </c>
      <c r="E17" s="24">
        <f>IF(ISERROR(Gross_Inv_Can!E64/Hrs_Wkd_Can!E17),"..",Gross_Inv_Can!E64/Hrs_Wkd_Can!E17)</f>
        <v>72.028798998295713</v>
      </c>
      <c r="F17" s="24">
        <f>IF(ISERROR(Gross_Inv_Can!F64/Hrs_Wkd_Can!F17),"..",Gross_Inv_Can!F64/Hrs_Wkd_Can!F17)</f>
        <v>102.11812523815574</v>
      </c>
      <c r="G17" s="24">
        <f>IF(ISERROR(Gross_Inv_Can!G64/Hrs_Wkd_Can!G17),"..",Gross_Inv_Can!G64/Hrs_Wkd_Can!G17)</f>
        <v>2.2723645495853866</v>
      </c>
      <c r="H17" s="24">
        <f>IF(ISERROR(Gross_Inv_Can!H64/Hrs_Wkd_Can!H17),"..",Gross_Inv_Can!H64/Hrs_Wkd_Can!H17)</f>
        <v>4.978263392397273</v>
      </c>
      <c r="I17" s="24" t="str">
        <f>IF(ISERROR(Gross_Inv_Can!I64/Hrs_Wkd_Can!I17),"..",Gross_Inv_Can!I64/Hrs_Wkd_Can!I17)</f>
        <v>..</v>
      </c>
      <c r="J17" s="23" t="str">
        <f>IF(ISERROR(Gross_Inv_Can!J64/Hrs_Wkd_Can!J17),"..",Gross_Inv_Can!J64/Hrs_Wkd_Can!J17)</f>
        <v>..</v>
      </c>
      <c r="K17" s="24">
        <f>IF(ISERROR(Gross_Inv_Can!K64/Hrs_Wkd_Can!K17),"..",Gross_Inv_Can!K64/Hrs_Wkd_Can!K17)</f>
        <v>5.1543224994559553</v>
      </c>
      <c r="L17" s="24">
        <f>IF(ISERROR(Gross_Inv_Can!L64/Hrs_Wkd_Can!L17),"..",Gross_Inv_Can!L64/Hrs_Wkd_Can!L17)</f>
        <v>3.6917122265298539</v>
      </c>
      <c r="M17" s="24">
        <f>IF(ISERROR(Gross_Inv_Can!M64/Hrs_Wkd_Can!M17),"..",Gross_Inv_Can!M64/Hrs_Wkd_Can!M17)</f>
        <v>2.4451861857455159</v>
      </c>
      <c r="N17" s="24">
        <f>IF(ISERROR(Gross_Inv_Can!N64/Hrs_Wkd_Can!N17),"..",Gross_Inv_Can!N64/Hrs_Wkd_Can!N17)</f>
        <v>11.868086234861925</v>
      </c>
      <c r="O17" s="24">
        <f>IF(ISERROR(Gross_Inv_Can!O64/Hrs_Wkd_Can!O17),"..",Gross_Inv_Can!O64/Hrs_Wkd_Can!O17)</f>
        <v>17.804269722972773</v>
      </c>
      <c r="P17" s="24">
        <f>IF(ISERROR(Gross_Inv_Can!P64/Hrs_Wkd_Can!P17),"..",Gross_Inv_Can!P64/Hrs_Wkd_Can!P17)</f>
        <v>14.490218313354529</v>
      </c>
      <c r="Q17" s="24">
        <f>IF(ISERROR(Gross_Inv_Can!Q64/Hrs_Wkd_Can!Q17),"..",Gross_Inv_Can!Q64/Hrs_Wkd_Can!Q17)</f>
        <v>2.4958143125224588</v>
      </c>
      <c r="R17" s="24">
        <f>IF(ISERROR(Gross_Inv_Can!R64/Hrs_Wkd_Can!R17),"..",Gross_Inv_Can!R64/Hrs_Wkd_Can!R17)</f>
        <v>1.5444977132806905</v>
      </c>
      <c r="S17" s="24">
        <f>IF(ISERROR(Gross_Inv_Can!S64/Hrs_Wkd_Can!S17),"..",Gross_Inv_Can!S64/Hrs_Wkd_Can!S17)</f>
        <v>3.4972679966248532</v>
      </c>
      <c r="T17" s="24">
        <f>IF(ISERROR(Gross_Inv_Can!T64/Hrs_Wkd_Can!T17),"..",Gross_Inv_Can!T64/Hrs_Wkd_Can!T17)</f>
        <v>2.0489041661325773</v>
      </c>
      <c r="U17" s="23">
        <f>IF(ISERROR(Gross_Inv_Can!U64/Hrs_Wkd_Can!U17),"..",Gross_Inv_Can!U64/Hrs_Wkd_Can!U17)</f>
        <v>0.90579954849456801</v>
      </c>
      <c r="V17" s="24">
        <f>IF(ISERROR(Gross_Inv_Can!V64/Hrs_Wkd_Can!V17),"..",Gross_Inv_Can!V64/Hrs_Wkd_Can!V17)</f>
        <v>6.8543787666145271</v>
      </c>
      <c r="W17" s="24">
        <f>IF(ISERROR(Gross_Inv_Can!W64/Hrs_Wkd_Can!W17),"..",Gross_Inv_Can!W64/Hrs_Wkd_Can!W17)</f>
        <v>18.723520087798715</v>
      </c>
      <c r="X17" s="24" t="str">
        <f>IF(ISERROR(Gross_Inv_Can!X64/Hrs_Wkd_Can!X17),"..",Gross_Inv_Can!X64/Hrs_Wkd_Can!X17)</f>
        <v>..</v>
      </c>
      <c r="Y17" s="11" t="str">
        <f>IF(ISERROR(Gross_Inv_Can!Y64/Hrs_Wkd_Can!Y17),"..",Gross_Inv_Can!Y64/Hrs_Wkd_Can!Y17)</f>
        <v>..</v>
      </c>
    </row>
    <row r="18" spans="1:25">
      <c r="A18" s="5">
        <v>2010</v>
      </c>
      <c r="B18" s="28">
        <f>IF(ISERROR(Gross_Inv_Can!B65/Hrs_Wkd_Can!B18),"..",Gross_Inv_Can!B65/Hrs_Wkd_Can!B18)</f>
        <v>7.2437411009732582</v>
      </c>
      <c r="C18" s="22">
        <f>IF(ISERROR(Gross_Inv_Can!C65/Hrs_Wkd_Can!C18),"..",Gross_Inv_Can!C65/Hrs_Wkd_Can!C18)</f>
        <v>11.914173520765244</v>
      </c>
      <c r="D18" s="24">
        <f>IF(ISERROR(Gross_Inv_Can!D65/Hrs_Wkd_Can!D18),"..",Gross_Inv_Can!D65/Hrs_Wkd_Can!D18)</f>
        <v>7.3083865997767621</v>
      </c>
      <c r="E18" s="24">
        <f>IF(ISERROR(Gross_Inv_Can!E65/Hrs_Wkd_Can!E18),"..",Gross_Inv_Can!E65/Hrs_Wkd_Can!E18)</f>
        <v>75.995873017249224</v>
      </c>
      <c r="F18" s="24">
        <f>IF(ISERROR(Gross_Inv_Can!F65/Hrs_Wkd_Can!F18),"..",Gross_Inv_Can!F65/Hrs_Wkd_Can!F18)</f>
        <v>105.75337442768516</v>
      </c>
      <c r="G18" s="24">
        <f>IF(ISERROR(Gross_Inv_Can!G65/Hrs_Wkd_Can!G18),"..",Gross_Inv_Can!G65/Hrs_Wkd_Can!G18)</f>
        <v>2.4764449600777945</v>
      </c>
      <c r="H18" s="24">
        <f>IF(ISERROR(Gross_Inv_Can!H65/Hrs_Wkd_Can!H18),"..",Gross_Inv_Can!H65/Hrs_Wkd_Can!H18)</f>
        <v>5.3403033437941287</v>
      </c>
      <c r="I18" s="24" t="str">
        <f>IF(ISERROR(Gross_Inv_Can!I65/Hrs_Wkd_Can!I18),"..",Gross_Inv_Can!I65/Hrs_Wkd_Can!I18)</f>
        <v>..</v>
      </c>
      <c r="J18" s="23" t="str">
        <f>IF(ISERROR(Gross_Inv_Can!J65/Hrs_Wkd_Can!J18),"..",Gross_Inv_Can!J65/Hrs_Wkd_Can!J18)</f>
        <v>..</v>
      </c>
      <c r="K18" s="24">
        <f>IF(ISERROR(Gross_Inv_Can!K65/Hrs_Wkd_Can!K18),"..",Gross_Inv_Can!K65/Hrs_Wkd_Can!K18)</f>
        <v>5.2964635930150967</v>
      </c>
      <c r="L18" s="24">
        <f>IF(ISERROR(Gross_Inv_Can!L65/Hrs_Wkd_Can!L18),"..",Gross_Inv_Can!L65/Hrs_Wkd_Can!L18)</f>
        <v>3.5675165142926049</v>
      </c>
      <c r="M18" s="24">
        <f>IF(ISERROR(Gross_Inv_Can!M65/Hrs_Wkd_Can!M18),"..",Gross_Inv_Can!M65/Hrs_Wkd_Can!M18)</f>
        <v>2.3012205041646978</v>
      </c>
      <c r="N18" s="24">
        <f>IF(ISERROR(Gross_Inv_Can!N65/Hrs_Wkd_Can!N18),"..",Gross_Inv_Can!N65/Hrs_Wkd_Can!N18)</f>
        <v>12.308158272087532</v>
      </c>
      <c r="O18" s="24">
        <f>IF(ISERROR(Gross_Inv_Can!O65/Hrs_Wkd_Can!O18),"..",Gross_Inv_Can!O65/Hrs_Wkd_Can!O18)</f>
        <v>19.303490942891933</v>
      </c>
      <c r="P18" s="24">
        <f>IF(ISERROR(Gross_Inv_Can!P65/Hrs_Wkd_Can!P18),"..",Gross_Inv_Can!P65/Hrs_Wkd_Can!P18)</f>
        <v>15.374554249616084</v>
      </c>
      <c r="Q18" s="24">
        <f>IF(ISERROR(Gross_Inv_Can!Q65/Hrs_Wkd_Can!Q18),"..",Gross_Inv_Can!Q65/Hrs_Wkd_Can!Q18)</f>
        <v>2.7781930998392705</v>
      </c>
      <c r="R18" s="24">
        <f>IF(ISERROR(Gross_Inv_Can!R65/Hrs_Wkd_Can!R18),"..",Gross_Inv_Can!R65/Hrs_Wkd_Can!R18)</f>
        <v>1.6206523138006086</v>
      </c>
      <c r="S18" s="24">
        <f>IF(ISERROR(Gross_Inv_Can!S65/Hrs_Wkd_Can!S18),"..",Gross_Inv_Can!S65/Hrs_Wkd_Can!S18)</f>
        <v>3.8246400780965706</v>
      </c>
      <c r="T18" s="24">
        <f>IF(ISERROR(Gross_Inv_Can!T65/Hrs_Wkd_Can!T18),"..",Gross_Inv_Can!T65/Hrs_Wkd_Can!T18)</f>
        <v>1.6287656558757511</v>
      </c>
      <c r="U18" s="23">
        <f>IF(ISERROR(Gross_Inv_Can!U65/Hrs_Wkd_Can!U18),"..",Gross_Inv_Can!U65/Hrs_Wkd_Can!U18)</f>
        <v>0.85523420970915298</v>
      </c>
      <c r="V18" s="24">
        <f>IF(ISERROR(Gross_Inv_Can!V65/Hrs_Wkd_Can!V18),"..",Gross_Inv_Can!V65/Hrs_Wkd_Can!V18)</f>
        <v>7.1955936293477851</v>
      </c>
      <c r="W18" s="24">
        <f>IF(ISERROR(Gross_Inv_Can!W65/Hrs_Wkd_Can!W18),"..",Gross_Inv_Can!W65/Hrs_Wkd_Can!W18)</f>
        <v>20.359101367727892</v>
      </c>
      <c r="X18" s="24" t="str">
        <f>IF(ISERROR(Gross_Inv_Can!X65/Hrs_Wkd_Can!X18),"..",Gross_Inv_Can!X65/Hrs_Wkd_Can!X18)</f>
        <v>..</v>
      </c>
      <c r="Y18" s="11" t="str">
        <f>IF(ISERROR(Gross_Inv_Can!Y65/Hrs_Wkd_Can!Y18),"..",Gross_Inv_Can!Y65/Hrs_Wkd_Can!Y18)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1.884979808495868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2.3206839437135418</v>
      </c>
      <c r="D21" s="9">
        <f t="shared" si="0"/>
        <v>2.9306405826209359</v>
      </c>
      <c r="E21" s="9">
        <f t="shared" si="0"/>
        <v>0.55666335023238922</v>
      </c>
      <c r="F21" s="9">
        <f t="shared" si="0"/>
        <v>7.26721102965735</v>
      </c>
      <c r="G21" s="9">
        <f t="shared" si="0"/>
        <v>2.9042843819369502</v>
      </c>
      <c r="H21" s="9">
        <f t="shared" si="0"/>
        <v>-1.0521152086486296</v>
      </c>
      <c r="I21" s="9" t="str">
        <f t="shared" si="0"/>
        <v>n.a.</v>
      </c>
      <c r="J21" s="20" t="str">
        <f t="shared" si="0"/>
        <v>n.a.</v>
      </c>
      <c r="K21" s="9">
        <f t="shared" si="0"/>
        <v>2.1913967445374105</v>
      </c>
      <c r="L21" s="9">
        <f t="shared" si="0"/>
        <v>2.8009754718877344</v>
      </c>
      <c r="M21" s="9">
        <f t="shared" si="0"/>
        <v>2.1106262748614935</v>
      </c>
      <c r="N21" s="9">
        <f t="shared" si="0"/>
        <v>3.5501020297353802</v>
      </c>
      <c r="O21" s="9">
        <f t="shared" si="0"/>
        <v>0.62720758040542002</v>
      </c>
      <c r="P21" s="9">
        <f t="shared" si="0"/>
        <v>1.383453568849613</v>
      </c>
      <c r="Q21" s="9">
        <f t="shared" si="0"/>
        <v>4.9682493688909313</v>
      </c>
      <c r="R21" s="9">
        <f t="shared" si="0"/>
        <v>3.4403636805425908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2.6332714810167968</v>
      </c>
      <c r="T21" s="9">
        <f t="shared" si="1"/>
        <v>4.529267470688958</v>
      </c>
      <c r="U21" s="20">
        <f t="shared" si="1"/>
        <v>1.4513228930544519</v>
      </c>
      <c r="V21" s="9">
        <f t="shared" si="1"/>
        <v>1.868062019094352</v>
      </c>
      <c r="W21" s="9">
        <f t="shared" si="1"/>
        <v>3.274800583002313</v>
      </c>
      <c r="X21" s="9" t="str">
        <f t="shared" si="1"/>
        <v>n.a.</v>
      </c>
      <c r="Y21" s="63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2.7030261472780204</v>
      </c>
      <c r="C22" s="9">
        <f t="shared" si="0"/>
        <v>1.5298614972510061</v>
      </c>
      <c r="D22" s="9">
        <f t="shared" si="0"/>
        <v>1.0522763254483314</v>
      </c>
      <c r="E22" s="9">
        <f t="shared" si="0"/>
        <v>5.3020825679706229</v>
      </c>
      <c r="F22" s="9">
        <f t="shared" si="0"/>
        <v>6.0766523954593366</v>
      </c>
      <c r="G22" s="9">
        <f t="shared" si="0"/>
        <v>7.0824992940920595</v>
      </c>
      <c r="H22" s="9">
        <f t="shared" si="0"/>
        <v>-1.1630972638150272</v>
      </c>
      <c r="I22" s="9" t="str">
        <f t="shared" si="0"/>
        <v>n.a.</v>
      </c>
      <c r="J22" s="21" t="str">
        <f t="shared" si="0"/>
        <v>n.a.</v>
      </c>
      <c r="K22" s="9">
        <f t="shared" si="0"/>
        <v>4.7624951735608656</v>
      </c>
      <c r="L22" s="9">
        <f t="shared" si="0"/>
        <v>-3.4540449774757898</v>
      </c>
      <c r="M22" s="9">
        <f t="shared" si="0"/>
        <v>2.4370396434271857</v>
      </c>
      <c r="N22" s="9">
        <f t="shared" si="0"/>
        <v>5.549447745704672</v>
      </c>
      <c r="O22" s="9">
        <f t="shared" si="0"/>
        <v>-0.17831751411230279</v>
      </c>
      <c r="P22" s="9">
        <f t="shared" si="0"/>
        <v>8.1519634176341782</v>
      </c>
      <c r="Q22" s="9">
        <f t="shared" si="0"/>
        <v>16.850740331365976</v>
      </c>
      <c r="R22" s="9">
        <f t="shared" si="0"/>
        <v>-13.066876110592663</v>
      </c>
      <c r="S22" s="9">
        <f t="shared" si="1"/>
        <v>1.6295685544486016</v>
      </c>
      <c r="T22" s="9">
        <f t="shared" si="1"/>
        <v>-6.7286458364281154</v>
      </c>
      <c r="U22" s="21">
        <f t="shared" si="1"/>
        <v>-4.4414204250070144</v>
      </c>
      <c r="V22" s="9">
        <f t="shared" si="1"/>
        <v>2.7537168215699293</v>
      </c>
      <c r="W22" s="9">
        <f t="shared" si="1"/>
        <v>0.92008731676680444</v>
      </c>
      <c r="X22" s="9" t="str">
        <f t="shared" si="1"/>
        <v>n.a.</v>
      </c>
      <c r="Y22" s="63" t="str">
        <f t="shared" si="1"/>
        <v>n.a.</v>
      </c>
    </row>
    <row r="23" spans="1:25">
      <c r="A23" s="29" t="s">
        <v>24</v>
      </c>
      <c r="B23" s="19">
        <f t="shared" si="2"/>
        <v>1.6408388714550304</v>
      </c>
      <c r="C23" s="9">
        <f t="shared" si="0"/>
        <v>2.5591296560930177</v>
      </c>
      <c r="D23" s="9">
        <f t="shared" si="0"/>
        <v>3.5009290093283685</v>
      </c>
      <c r="E23" s="9">
        <f t="shared" si="0"/>
        <v>-0.82481428139059565</v>
      </c>
      <c r="F23" s="9">
        <f t="shared" si="0"/>
        <v>7.6269774803296775</v>
      </c>
      <c r="G23" s="9">
        <f t="shared" si="0"/>
        <v>1.6829047658690754</v>
      </c>
      <c r="H23" s="9">
        <f t="shared" si="0"/>
        <v>-1.0187962976380915</v>
      </c>
      <c r="I23" s="9" t="str">
        <f t="shared" si="0"/>
        <v>n.a.</v>
      </c>
      <c r="J23" s="21" t="str">
        <f t="shared" si="0"/>
        <v>n.a.</v>
      </c>
      <c r="K23" s="9">
        <f t="shared" si="0"/>
        <v>1.4324429855136822</v>
      </c>
      <c r="L23" s="9">
        <f t="shared" si="0"/>
        <v>4.7553425903810842</v>
      </c>
      <c r="M23" s="9">
        <f t="shared" si="0"/>
        <v>2.0129052365519096</v>
      </c>
      <c r="N23" s="9">
        <f t="shared" si="0"/>
        <v>2.9577162884026453</v>
      </c>
      <c r="O23" s="9">
        <f t="shared" si="0"/>
        <v>0.8701302883050932</v>
      </c>
      <c r="P23" s="9">
        <f t="shared" si="0"/>
        <v>-0.56325877285701154</v>
      </c>
      <c r="Q23" s="9">
        <f t="shared" si="0"/>
        <v>1.6449718668539504</v>
      </c>
      <c r="R23" s="9">
        <f t="shared" si="0"/>
        <v>8.9786602753921141</v>
      </c>
      <c r="S23" s="9">
        <f t="shared" si="1"/>
        <v>2.9363108923042169</v>
      </c>
      <c r="T23" s="9">
        <f t="shared" si="1"/>
        <v>8.1645117805862135</v>
      </c>
      <c r="U23" s="21">
        <f t="shared" si="1"/>
        <v>3.2890119733955281</v>
      </c>
      <c r="V23" s="9">
        <f t="shared" si="1"/>
        <v>1.6038571420186054</v>
      </c>
      <c r="W23" s="9">
        <f t="shared" si="1"/>
        <v>3.9918703484626228</v>
      </c>
      <c r="X23" s="9" t="str">
        <f t="shared" si="1"/>
        <v>n.a.</v>
      </c>
      <c r="Y23" s="63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155.59960201322738</v>
      </c>
      <c r="D29" s="24">
        <f t="shared" si="3"/>
        <v>88.350688570276063</v>
      </c>
      <c r="E29" s="24">
        <f t="shared" si="3"/>
        <v>1244.2799748719588</v>
      </c>
      <c r="F29" s="24">
        <f t="shared" si="3"/>
        <v>747.6400971971326</v>
      </c>
      <c r="G29" s="24">
        <f t="shared" si="3"/>
        <v>30.037442322323948</v>
      </c>
      <c r="H29" s="24">
        <f t="shared" si="3"/>
        <v>107.83269116082637</v>
      </c>
      <c r="I29" s="24" t="str">
        <f t="shared" si="3"/>
        <v>..</v>
      </c>
      <c r="J29" s="23" t="str">
        <f t="shared" si="3"/>
        <v>..</v>
      </c>
      <c r="K29" s="24">
        <f t="shared" si="3"/>
        <v>70.318377866030758</v>
      </c>
      <c r="L29" s="24">
        <f t="shared" si="3"/>
        <v>43.840059715975656</v>
      </c>
      <c r="M29" s="24">
        <f t="shared" si="3"/>
        <v>30.867767856123073</v>
      </c>
      <c r="N29" s="24">
        <f t="shared" si="3"/>
        <v>137.62754909928478</v>
      </c>
      <c r="O29" s="24">
        <f t="shared" si="3"/>
        <v>313.18762265829298</v>
      </c>
      <c r="P29" s="24">
        <f t="shared" si="3"/>
        <v>226.30788566748859</v>
      </c>
      <c r="Q29" s="24">
        <f t="shared" si="3"/>
        <v>26.030243578880686</v>
      </c>
      <c r="R29" s="24">
        <f t="shared" si="3"/>
        <v>18.373358876421555</v>
      </c>
      <c r="S29" s="24">
        <f t="shared" si="3"/>
        <v>48.007991664305877</v>
      </c>
      <c r="T29" s="24">
        <f t="shared" si="3"/>
        <v>16.115174845957618</v>
      </c>
      <c r="U29" s="23">
        <f t="shared" si="3"/>
        <v>12.479695389659613</v>
      </c>
      <c r="V29" s="24">
        <f t="shared" si="3"/>
        <v>99.550000088340767</v>
      </c>
      <c r="W29" s="24">
        <f t="shared" si="3"/>
        <v>235.66824496635158</v>
      </c>
      <c r="X29" s="24" t="str">
        <f t="shared" si="3"/>
        <v>..</v>
      </c>
      <c r="Y29" s="63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150.89106776832389</v>
      </c>
      <c r="D30" s="24">
        <f t="shared" si="4"/>
        <v>88.986833363855681</v>
      </c>
      <c r="E30" s="24">
        <f t="shared" si="4"/>
        <v>1215.9859234928122</v>
      </c>
      <c r="F30" s="24">
        <f t="shared" si="4"/>
        <v>828.43198893173519</v>
      </c>
      <c r="G30" s="24">
        <f t="shared" si="4"/>
        <v>30.187102728089005</v>
      </c>
      <c r="H30" s="24">
        <f t="shared" si="4"/>
        <v>105.89340494841596</v>
      </c>
      <c r="I30" s="24" t="str">
        <f t="shared" si="4"/>
        <v>..</v>
      </c>
      <c r="J30" s="23" t="str">
        <f t="shared" si="4"/>
        <v>..</v>
      </c>
      <c r="K30" s="24">
        <f t="shared" si="4"/>
        <v>74.069354932364135</v>
      </c>
      <c r="L30" s="24">
        <f t="shared" si="4"/>
        <v>38.918198244575457</v>
      </c>
      <c r="M30" s="24">
        <f t="shared" si="4"/>
        <v>27.105342688625022</v>
      </c>
      <c r="N30" s="24">
        <f t="shared" si="4"/>
        <v>181.15763567607229</v>
      </c>
      <c r="O30" s="24">
        <f t="shared" si="4"/>
        <v>281.68266558891816</v>
      </c>
      <c r="P30" s="24">
        <f t="shared" si="4"/>
        <v>253.59073852332216</v>
      </c>
      <c r="Q30" s="24">
        <f t="shared" si="4"/>
        <v>30.853855968727821</v>
      </c>
      <c r="R30" s="24">
        <f t="shared" si="4"/>
        <v>11.358006373126702</v>
      </c>
      <c r="S30" s="24">
        <f t="shared" si="4"/>
        <v>42.064208746883502</v>
      </c>
      <c r="T30" s="24">
        <f t="shared" si="4"/>
        <v>17.125252175787196</v>
      </c>
      <c r="U30" s="23">
        <f t="shared" si="4"/>
        <v>11.135766991958446</v>
      </c>
      <c r="V30" s="24">
        <f t="shared" si="4"/>
        <v>99.510717819892363</v>
      </c>
      <c r="W30" s="24">
        <f t="shared" si="4"/>
        <v>227.62429574491799</v>
      </c>
      <c r="X30" s="24" t="str">
        <f t="shared" si="4"/>
        <v>..</v>
      </c>
      <c r="Y30" s="63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141.02975889741992</v>
      </c>
      <c r="D31" s="24">
        <f t="shared" si="4"/>
        <v>79.894277000524994</v>
      </c>
      <c r="E31" s="24">
        <f t="shared" si="4"/>
        <v>1171.3287128019954</v>
      </c>
      <c r="F31" s="24">
        <f t="shared" si="4"/>
        <v>840.38475619931478</v>
      </c>
      <c r="G31" s="24">
        <f t="shared" si="4"/>
        <v>33.690919989181126</v>
      </c>
      <c r="H31" s="24">
        <f t="shared" si="4"/>
        <v>99.889997916095666</v>
      </c>
      <c r="I31" s="24" t="str">
        <f t="shared" si="4"/>
        <v>..</v>
      </c>
      <c r="J31" s="23" t="str">
        <f t="shared" si="4"/>
        <v>..</v>
      </c>
      <c r="K31" s="24">
        <f t="shared" si="4"/>
        <v>79.225888902841277</v>
      </c>
      <c r="L31" s="24">
        <f t="shared" si="4"/>
        <v>39.797643000768375</v>
      </c>
      <c r="M31" s="24">
        <f t="shared" si="4"/>
        <v>27.857378664920198</v>
      </c>
      <c r="N31" s="24">
        <f t="shared" si="4"/>
        <v>189.47476881944422</v>
      </c>
      <c r="O31" s="24">
        <f t="shared" si="4"/>
        <v>283.4772091030236</v>
      </c>
      <c r="P31" s="24">
        <f t="shared" si="4"/>
        <v>286.88459328510834</v>
      </c>
      <c r="Q31" s="24">
        <f t="shared" si="4"/>
        <v>31.880445742608305</v>
      </c>
      <c r="R31" s="24">
        <f t="shared" si="4"/>
        <v>10.412201298745096</v>
      </c>
      <c r="S31" s="24">
        <f t="shared" si="4"/>
        <v>48.437808259456041</v>
      </c>
      <c r="T31" s="24">
        <f t="shared" si="4"/>
        <v>14.605266292692853</v>
      </c>
      <c r="U31" s="23">
        <f t="shared" si="4"/>
        <v>10.131981989270633</v>
      </c>
      <c r="V31" s="24">
        <f t="shared" si="4"/>
        <v>99.936460173399738</v>
      </c>
      <c r="W31" s="24">
        <f t="shared" si="4"/>
        <v>212.34570425900486</v>
      </c>
      <c r="X31" s="24" t="str">
        <f t="shared" si="4"/>
        <v>..</v>
      </c>
      <c r="Y31" s="63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150.32809091619055</v>
      </c>
      <c r="D32" s="24">
        <f t="shared" si="4"/>
        <v>84.15860356051428</v>
      </c>
      <c r="E32" s="24">
        <f t="shared" si="4"/>
        <v>1341.1559230486746</v>
      </c>
      <c r="F32" s="24">
        <f t="shared" si="4"/>
        <v>823.76300007124587</v>
      </c>
      <c r="G32" s="24">
        <f t="shared" si="4"/>
        <v>34.046206276837331</v>
      </c>
      <c r="H32" s="24">
        <f t="shared" si="4"/>
        <v>96.107682573843576</v>
      </c>
      <c r="I32" s="24" t="str">
        <f t="shared" si="4"/>
        <v>..</v>
      </c>
      <c r="J32" s="23" t="str">
        <f t="shared" si="4"/>
        <v>..</v>
      </c>
      <c r="K32" s="24">
        <f t="shared" si="4"/>
        <v>74.633983778136979</v>
      </c>
      <c r="L32" s="24">
        <f t="shared" si="4"/>
        <v>36.418635069871939</v>
      </c>
      <c r="M32" s="24">
        <f t="shared" si="4"/>
        <v>30.628558813237138</v>
      </c>
      <c r="N32" s="24">
        <f t="shared" si="4"/>
        <v>149.39069616917712</v>
      </c>
      <c r="O32" s="24">
        <f t="shared" si="4"/>
        <v>287.56069599953622</v>
      </c>
      <c r="P32" s="24">
        <f t="shared" si="4"/>
        <v>264.27324091511514</v>
      </c>
      <c r="Q32" s="24">
        <f t="shared" si="4"/>
        <v>38.33742294475244</v>
      </c>
      <c r="R32" s="24">
        <f t="shared" si="4"/>
        <v>11.142809226976711</v>
      </c>
      <c r="S32" s="24">
        <f t="shared" si="4"/>
        <v>46.518324420331588</v>
      </c>
      <c r="T32" s="24">
        <f t="shared" si="4"/>
        <v>12.07063582751022</v>
      </c>
      <c r="U32" s="23">
        <f t="shared" si="4"/>
        <v>10.05225092393971</v>
      </c>
      <c r="V32" s="24">
        <f t="shared" si="4"/>
        <v>99.697476201395006</v>
      </c>
      <c r="W32" s="24">
        <f t="shared" si="4"/>
        <v>223.60638450918125</v>
      </c>
      <c r="X32" s="24" t="str">
        <f t="shared" si="4"/>
        <v>..</v>
      </c>
      <c r="Y32" s="63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153.33911646870993</v>
      </c>
      <c r="D33" s="24">
        <f t="shared" si="4"/>
        <v>86.78653497619591</v>
      </c>
      <c r="E33" s="24">
        <f t="shared" si="4"/>
        <v>1465.941694891007</v>
      </c>
      <c r="F33" s="24">
        <f t="shared" si="4"/>
        <v>922.25838968421454</v>
      </c>
      <c r="G33" s="24">
        <f t="shared" si="4"/>
        <v>33.586907318530542</v>
      </c>
      <c r="H33" s="24">
        <f t="shared" si="4"/>
        <v>78.59328092916256</v>
      </c>
      <c r="I33" s="24" t="str">
        <f t="shared" si="4"/>
        <v>..</v>
      </c>
      <c r="J33" s="23" t="str">
        <f t="shared" si="4"/>
        <v>..</v>
      </c>
      <c r="K33" s="24">
        <f t="shared" si="4"/>
        <v>73.943612801296695</v>
      </c>
      <c r="L33" s="24">
        <f t="shared" si="4"/>
        <v>37.774488033391272</v>
      </c>
      <c r="M33" s="24">
        <f t="shared" si="4"/>
        <v>31.603404370405791</v>
      </c>
      <c r="N33" s="24">
        <f t="shared" si="4"/>
        <v>150.31973829668584</v>
      </c>
      <c r="O33" s="24">
        <f t="shared" si="4"/>
        <v>305.32785597241269</v>
      </c>
      <c r="P33" s="24">
        <f t="shared" si="4"/>
        <v>254.06267911310212</v>
      </c>
      <c r="Q33" s="24">
        <f t="shared" si="4"/>
        <v>34.035870161828377</v>
      </c>
      <c r="R33" s="24">
        <f t="shared" si="4"/>
        <v>10.670253905768732</v>
      </c>
      <c r="S33" s="24">
        <f t="shared" si="4"/>
        <v>44.719769091687581</v>
      </c>
      <c r="T33" s="24">
        <f t="shared" si="4"/>
        <v>11.947021241550642</v>
      </c>
      <c r="U33" s="23">
        <f t="shared" si="4"/>
        <v>12.008675113628108</v>
      </c>
      <c r="V33" s="24">
        <f t="shared" si="4"/>
        <v>99.616442472543696</v>
      </c>
      <c r="W33" s="24">
        <f t="shared" si="4"/>
        <v>227.91579397280671</v>
      </c>
      <c r="X33" s="24" t="str">
        <f t="shared" si="4"/>
        <v>..</v>
      </c>
      <c r="Y33" s="63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152.12049222877582</v>
      </c>
      <c r="D34" s="24">
        <f t="shared" si="4"/>
        <v>97.857768933906868</v>
      </c>
      <c r="E34" s="24">
        <f t="shared" si="4"/>
        <v>1401.5567579599747</v>
      </c>
      <c r="F34" s="24">
        <f t="shared" si="4"/>
        <v>1086.1997171872374</v>
      </c>
      <c r="G34" s="24">
        <f t="shared" si="4"/>
        <v>31.418216381814318</v>
      </c>
      <c r="H34" s="24">
        <f t="shared" si="4"/>
        <v>78.842731848004149</v>
      </c>
      <c r="I34" s="24" t="str">
        <f t="shared" si="4"/>
        <v>..</v>
      </c>
      <c r="J34" s="23" t="str">
        <f t="shared" si="4"/>
        <v>..</v>
      </c>
      <c r="K34" s="24">
        <f t="shared" si="4"/>
        <v>74.935774215727392</v>
      </c>
      <c r="L34" s="24">
        <f t="shared" si="4"/>
        <v>41.377957726628459</v>
      </c>
      <c r="M34" s="24">
        <f t="shared" si="4"/>
        <v>33.208231187822562</v>
      </c>
      <c r="N34" s="24">
        <f t="shared" si="4"/>
        <v>155.23258261053249</v>
      </c>
      <c r="O34" s="24">
        <f t="shared" si="4"/>
        <v>318.25708695955399</v>
      </c>
      <c r="P34" s="24">
        <f t="shared" si="4"/>
        <v>241.21962480890303</v>
      </c>
      <c r="Q34" s="24">
        <f t="shared" si="4"/>
        <v>39.857364781525789</v>
      </c>
      <c r="R34" s="24">
        <f t="shared" si="4"/>
        <v>13.057863183199508</v>
      </c>
      <c r="S34" s="24">
        <f t="shared" si="4"/>
        <v>53.285607518692487</v>
      </c>
      <c r="T34" s="24">
        <f t="shared" si="4"/>
        <v>18.20918121912732</v>
      </c>
      <c r="U34" s="23">
        <f t="shared" si="4"/>
        <v>10.912578733004688</v>
      </c>
      <c r="V34" s="24">
        <f t="shared" si="4"/>
        <v>99.134185424669411</v>
      </c>
      <c r="W34" s="24">
        <f t="shared" si="4"/>
        <v>226.42955114307756</v>
      </c>
      <c r="X34" s="24" t="str">
        <f t="shared" si="4"/>
        <v>..</v>
      </c>
      <c r="Y34" s="63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162.37764030215487</v>
      </c>
      <c r="D35" s="24">
        <f t="shared" si="4"/>
        <v>87.460283515548667</v>
      </c>
      <c r="E35" s="24">
        <f t="shared" si="4"/>
        <v>1455.7231392649317</v>
      </c>
      <c r="F35" s="24">
        <f t="shared" si="4"/>
        <v>1124.1341240347278</v>
      </c>
      <c r="G35" s="24">
        <f t="shared" si="4"/>
        <v>32.449108084475164</v>
      </c>
      <c r="H35" s="24">
        <f t="shared" si="4"/>
        <v>86.320564812641635</v>
      </c>
      <c r="I35" s="24" t="str">
        <f t="shared" si="4"/>
        <v>..</v>
      </c>
      <c r="J35" s="23" t="str">
        <f t="shared" si="4"/>
        <v>..</v>
      </c>
      <c r="K35" s="24">
        <f t="shared" si="4"/>
        <v>70.214910316494681</v>
      </c>
      <c r="L35" s="24">
        <f t="shared" si="4"/>
        <v>43.526273550643282</v>
      </c>
      <c r="M35" s="24">
        <f t="shared" si="4"/>
        <v>37.795145400662015</v>
      </c>
      <c r="N35" s="24">
        <f t="shared" si="4"/>
        <v>119.5152828949419</v>
      </c>
      <c r="O35" s="24">
        <f t="shared" si="4"/>
        <v>245.42647253737053</v>
      </c>
      <c r="P35" s="24">
        <f t="shared" si="4"/>
        <v>243.46780132814928</v>
      </c>
      <c r="Q35" s="24">
        <f t="shared" si="4"/>
        <v>36.900697644143889</v>
      </c>
      <c r="R35" s="24">
        <f t="shared" si="4"/>
        <v>16.138733572394077</v>
      </c>
      <c r="S35" s="24">
        <f t="shared" si="4"/>
        <v>58.309225295579857</v>
      </c>
      <c r="T35" s="24">
        <f t="shared" si="4"/>
        <v>20.736547286733785</v>
      </c>
      <c r="U35" s="23">
        <f t="shared" si="4"/>
        <v>11.608198703164495</v>
      </c>
      <c r="V35" s="24">
        <f t="shared" si="4"/>
        <v>99.563708817398179</v>
      </c>
      <c r="W35" s="24">
        <f t="shared" si="4"/>
        <v>244.91253621496116</v>
      </c>
      <c r="X35" s="24" t="str">
        <f t="shared" si="4"/>
        <v>..</v>
      </c>
      <c r="Y35" s="63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159.51107784721913</v>
      </c>
      <c r="D36" s="24">
        <f t="shared" si="4"/>
        <v>82.255988578804789</v>
      </c>
      <c r="E36" s="24">
        <f t="shared" si="4"/>
        <v>1465.99508977506</v>
      </c>
      <c r="F36" s="24">
        <f t="shared" si="4"/>
        <v>1014.4559201632305</v>
      </c>
      <c r="G36" s="24">
        <f t="shared" si="4"/>
        <v>32.389950988929421</v>
      </c>
      <c r="H36" s="24">
        <f t="shared" si="4"/>
        <v>78.47999833999441</v>
      </c>
      <c r="I36" s="24" t="str">
        <f t="shared" si="4"/>
        <v>..</v>
      </c>
      <c r="J36" s="23" t="str">
        <f t="shared" si="4"/>
        <v>..</v>
      </c>
      <c r="K36" s="24">
        <f t="shared" si="4"/>
        <v>71.587789784284993</v>
      </c>
      <c r="L36" s="24">
        <f t="shared" si="4"/>
        <v>41.629556706653361</v>
      </c>
      <c r="M36" s="24">
        <f t="shared" si="4"/>
        <v>41.65980288262363</v>
      </c>
      <c r="N36" s="24">
        <f t="shared" si="4"/>
        <v>106.59191537052757</v>
      </c>
      <c r="O36" s="24">
        <f t="shared" si="4"/>
        <v>279.21935913621985</v>
      </c>
      <c r="P36" s="24">
        <f t="shared" si="4"/>
        <v>250.68444248002976</v>
      </c>
      <c r="Q36" s="24">
        <f t="shared" si="4"/>
        <v>36.342517300938667</v>
      </c>
      <c r="R36" s="24">
        <f t="shared" si="4"/>
        <v>14.888846734616159</v>
      </c>
      <c r="S36" s="24">
        <f t="shared" si="4"/>
        <v>57.08879346155036</v>
      </c>
      <c r="T36" s="24">
        <f t="shared" si="4"/>
        <v>21.079400522772566</v>
      </c>
      <c r="U36" s="23">
        <f t="shared" si="4"/>
        <v>11.957372701390316</v>
      </c>
      <c r="V36" s="24">
        <f t="shared" si="4"/>
        <v>99.786997347362842</v>
      </c>
      <c r="W36" s="24">
        <f t="shared" si="4"/>
        <v>244.26673223550353</v>
      </c>
      <c r="X36" s="24" t="str">
        <f t="shared" si="4"/>
        <v>..</v>
      </c>
      <c r="Y36" s="63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161.11061622161108</v>
      </c>
      <c r="D37" s="24">
        <f t="shared" si="4"/>
        <v>71.087658365214295</v>
      </c>
      <c r="E37" s="24">
        <f t="shared" si="4"/>
        <v>1434.2931373645495</v>
      </c>
      <c r="F37" s="24">
        <f t="shared" si="4"/>
        <v>906.13223423038107</v>
      </c>
      <c r="G37" s="24">
        <f t="shared" si="4"/>
        <v>29.560915305329971</v>
      </c>
      <c r="H37" s="24">
        <f t="shared" si="4"/>
        <v>77.245994993405006</v>
      </c>
      <c r="I37" s="24" t="str">
        <f t="shared" si="4"/>
        <v>..</v>
      </c>
      <c r="J37" s="23" t="str">
        <f t="shared" si="4"/>
        <v>..</v>
      </c>
      <c r="K37" s="24">
        <f t="shared" si="4"/>
        <v>70.12875873407711</v>
      </c>
      <c r="L37" s="24">
        <f t="shared" si="4"/>
        <v>42.439322682887187</v>
      </c>
      <c r="M37" s="24">
        <f t="shared" si="4"/>
        <v>34.040737690379721</v>
      </c>
      <c r="N37" s="24">
        <f t="shared" si="4"/>
        <v>123.47378152552515</v>
      </c>
      <c r="O37" s="24">
        <f t="shared" si="4"/>
        <v>260.67893156737847</v>
      </c>
      <c r="P37" s="24">
        <f t="shared" si="4"/>
        <v>248.13919428166301</v>
      </c>
      <c r="Q37" s="24">
        <f t="shared" si="4"/>
        <v>30.334994335902309</v>
      </c>
      <c r="R37" s="24">
        <f t="shared" si="4"/>
        <v>14.02720783230996</v>
      </c>
      <c r="S37" s="24">
        <f t="shared" si="4"/>
        <v>47.486573190414092</v>
      </c>
      <c r="T37" s="24">
        <f t="shared" si="4"/>
        <v>20.660648258648461</v>
      </c>
      <c r="U37" s="23">
        <f t="shared" si="4"/>
        <v>10.934868352398802</v>
      </c>
      <c r="V37" s="24">
        <f t="shared" si="4"/>
        <v>100.25017321217264</v>
      </c>
      <c r="W37" s="24">
        <f t="shared" si="4"/>
        <v>253.64766195334875</v>
      </c>
      <c r="X37" s="24" t="str">
        <f t="shared" si="4"/>
        <v>..</v>
      </c>
      <c r="Y37" s="63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159.32508850777887</v>
      </c>
      <c r="D38" s="24">
        <f t="shared" si="4"/>
        <v>62.245686584527313</v>
      </c>
      <c r="E38" s="24">
        <f t="shared" si="4"/>
        <v>1290.6801683035867</v>
      </c>
      <c r="F38" s="24">
        <f t="shared" si="4"/>
        <v>1000.3156974318721</v>
      </c>
      <c r="G38" s="24">
        <f t="shared" si="4"/>
        <v>28.658237648035652</v>
      </c>
      <c r="H38" s="24">
        <f t="shared" si="4"/>
        <v>74.787874680525263</v>
      </c>
      <c r="I38" s="24" t="str">
        <f t="shared" si="4"/>
        <v>..</v>
      </c>
      <c r="J38" s="23" t="str">
        <f t="shared" si="4"/>
        <v>..</v>
      </c>
      <c r="K38" s="24">
        <f t="shared" si="4"/>
        <v>71.551395021185456</v>
      </c>
      <c r="L38" s="24">
        <f t="shared" si="4"/>
        <v>42.114565247253445</v>
      </c>
      <c r="M38" s="24">
        <f t="shared" si="4"/>
        <v>32.668659934018557</v>
      </c>
      <c r="N38" s="24">
        <f t="shared" si="4"/>
        <v>123.62207366657998</v>
      </c>
      <c r="O38" s="24">
        <f t="shared" si="4"/>
        <v>237.36100026311669</v>
      </c>
      <c r="P38" s="24">
        <f t="shared" si="4"/>
        <v>266.17088252114866</v>
      </c>
      <c r="Q38" s="24">
        <f t="shared" si="4"/>
        <v>32.080456252853011</v>
      </c>
      <c r="R38" s="24">
        <f t="shared" si="4"/>
        <v>19.944666021912976</v>
      </c>
      <c r="S38" s="24">
        <f t="shared" si="4"/>
        <v>45.485321396581057</v>
      </c>
      <c r="T38" s="24">
        <f t="shared" si="4"/>
        <v>17.835486848432826</v>
      </c>
      <c r="U38" s="23">
        <f t="shared" si="4"/>
        <v>9.5653449601176241</v>
      </c>
      <c r="V38" s="24">
        <f t="shared" si="4"/>
        <v>100.55572080493091</v>
      </c>
      <c r="W38" s="24">
        <f t="shared" si="4"/>
        <v>260.05327637810939</v>
      </c>
      <c r="X38" s="24" t="str">
        <f t="shared" si="4"/>
        <v>..</v>
      </c>
      <c r="Y38" s="63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163.74915952497543</v>
      </c>
      <c r="D39" s="24">
        <f t="shared" si="4"/>
        <v>78.970817139934283</v>
      </c>
      <c r="E39" s="24">
        <f t="shared" si="4"/>
        <v>1234.6042835681876</v>
      </c>
      <c r="F39" s="24">
        <f t="shared" si="4"/>
        <v>1168.4606649972543</v>
      </c>
      <c r="G39" s="24">
        <f t="shared" si="4"/>
        <v>30.537724793245086</v>
      </c>
      <c r="H39" s="24">
        <f t="shared" si="4"/>
        <v>81.943725311860689</v>
      </c>
      <c r="I39" s="24" t="str">
        <f t="shared" si="4"/>
        <v>..</v>
      </c>
      <c r="J39" s="23" t="str">
        <f t="shared" si="4"/>
        <v>..</v>
      </c>
      <c r="K39" s="24">
        <f t="shared" si="4"/>
        <v>70.273745996203431</v>
      </c>
      <c r="L39" s="24">
        <f t="shared" si="4"/>
        <v>43.197937816138818</v>
      </c>
      <c r="M39" s="24">
        <f t="shared" si="4"/>
        <v>36.863225373240525</v>
      </c>
      <c r="N39" s="24">
        <f t="shared" si="4"/>
        <v>138.80734559916746</v>
      </c>
      <c r="O39" s="24">
        <f t="shared" si="4"/>
        <v>206.97345661955663</v>
      </c>
      <c r="P39" s="24">
        <f t="shared" si="4"/>
        <v>247.32462720054536</v>
      </c>
      <c r="Q39" s="24">
        <f t="shared" si="4"/>
        <v>33.448766937581915</v>
      </c>
      <c r="R39" s="24">
        <f t="shared" si="4"/>
        <v>17.642531192506677</v>
      </c>
      <c r="S39" s="24">
        <f t="shared" si="4"/>
        <v>54.133036115607602</v>
      </c>
      <c r="T39" s="24">
        <f t="shared" si="4"/>
        <v>18.283762758720407</v>
      </c>
      <c r="U39" s="23">
        <f t="shared" si="4"/>
        <v>9.4290067638150585</v>
      </c>
      <c r="V39" s="24">
        <f t="shared" si="4"/>
        <v>99.976378513408577</v>
      </c>
      <c r="W39" s="24">
        <f t="shared" si="4"/>
        <v>271.93177109984055</v>
      </c>
      <c r="X39" s="24" t="str">
        <f t="shared" si="4"/>
        <v>..</v>
      </c>
      <c r="Y39" s="63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163.25817843648389</v>
      </c>
      <c r="D40" s="24">
        <f t="shared" si="4"/>
        <v>82.340205449100495</v>
      </c>
      <c r="E40" s="24">
        <f t="shared" si="4"/>
        <v>1197.1897009223171</v>
      </c>
      <c r="F40" s="24">
        <f t="shared" si="4"/>
        <v>1148.183465004455</v>
      </c>
      <c r="G40" s="24">
        <f t="shared" si="4"/>
        <v>29.391014150628454</v>
      </c>
      <c r="H40" s="24">
        <f t="shared" si="4"/>
        <v>78.089909182026545</v>
      </c>
      <c r="I40" s="24" t="str">
        <f t="shared" si="4"/>
        <v>..</v>
      </c>
      <c r="J40" s="23" t="str">
        <f t="shared" si="4"/>
        <v>..</v>
      </c>
      <c r="K40" s="24">
        <f t="shared" si="4"/>
        <v>70.662955563269776</v>
      </c>
      <c r="L40" s="24">
        <f t="shared" si="4"/>
        <v>45.377979457459169</v>
      </c>
      <c r="M40" s="24">
        <f t="shared" si="4"/>
        <v>36.142556832780009</v>
      </c>
      <c r="N40" s="24">
        <f t="shared" si="4"/>
        <v>161.53437508695586</v>
      </c>
      <c r="O40" s="24">
        <f t="shared" si="4"/>
        <v>211.09492202942107</v>
      </c>
      <c r="P40" s="24">
        <f t="shared" si="4"/>
        <v>221.60908477609809</v>
      </c>
      <c r="Q40" s="24">
        <f t="shared" ref="Q40:Y40" si="5">IF(ISERROR((Q16/$B16)*100),"..",(Q16/$B16)*100)</f>
        <v>34.513058477080627</v>
      </c>
      <c r="R40" s="24">
        <f t="shared" si="5"/>
        <v>20.875020380154083</v>
      </c>
      <c r="S40" s="24">
        <f t="shared" si="5"/>
        <v>59.163300672934859</v>
      </c>
      <c r="T40" s="24">
        <f t="shared" si="5"/>
        <v>18.819428279728637</v>
      </c>
      <c r="U40" s="23">
        <f t="shared" si="5"/>
        <v>9.7894356000628591</v>
      </c>
      <c r="V40" s="24">
        <f t="shared" si="5"/>
        <v>99.94090847689651</v>
      </c>
      <c r="W40" s="24">
        <f t="shared" si="5"/>
        <v>278.52162115745659</v>
      </c>
      <c r="X40" s="24" t="str">
        <f t="shared" si="5"/>
        <v>..</v>
      </c>
      <c r="Y40" s="63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161.45111227389577</v>
      </c>
      <c r="D41" s="24">
        <f t="shared" si="6"/>
        <v>101.16558354016254</v>
      </c>
      <c r="E41" s="24">
        <f t="shared" si="6"/>
        <v>1043.7777609080199</v>
      </c>
      <c r="F41" s="24">
        <f t="shared" si="6"/>
        <v>1479.8057109313868</v>
      </c>
      <c r="G41" s="24">
        <f t="shared" si="6"/>
        <v>32.929100783550709</v>
      </c>
      <c r="H41" s="24">
        <f t="shared" si="6"/>
        <v>72.140597777421462</v>
      </c>
      <c r="I41" s="24" t="str">
        <f t="shared" si="6"/>
        <v>..</v>
      </c>
      <c r="J41" s="23" t="str">
        <f t="shared" si="6"/>
        <v>..</v>
      </c>
      <c r="K41" s="24">
        <f t="shared" si="6"/>
        <v>74.691890914455783</v>
      </c>
      <c r="L41" s="24">
        <f t="shared" si="6"/>
        <v>53.497034176777902</v>
      </c>
      <c r="M41" s="24">
        <f t="shared" si="6"/>
        <v>35.433479350683953</v>
      </c>
      <c r="N41" s="24">
        <f t="shared" si="6"/>
        <v>171.9818273907438</v>
      </c>
      <c r="O41" s="24">
        <f t="shared" si="6"/>
        <v>258.00375744827682</v>
      </c>
      <c r="P41" s="24">
        <f t="shared" si="6"/>
        <v>209.97945039371598</v>
      </c>
      <c r="Q41" s="24">
        <f t="shared" si="6"/>
        <v>36.167137464398373</v>
      </c>
      <c r="R41" s="24">
        <f t="shared" si="6"/>
        <v>22.381497224933884</v>
      </c>
      <c r="S41" s="24">
        <f t="shared" si="6"/>
        <v>50.679320071666581</v>
      </c>
      <c r="T41" s="24">
        <f t="shared" si="6"/>
        <v>29.690910199565828</v>
      </c>
      <c r="U41" s="23">
        <f t="shared" si="6"/>
        <v>13.126047327007717</v>
      </c>
      <c r="V41" s="24">
        <f t="shared" si="6"/>
        <v>99.327605359651614</v>
      </c>
      <c r="W41" s="24">
        <f t="shared" si="6"/>
        <v>271.32472212984266</v>
      </c>
      <c r="X41" s="24" t="str">
        <f t="shared" si="6"/>
        <v>..</v>
      </c>
      <c r="Y41" s="63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164.47541891253502</v>
      </c>
      <c r="D42" s="24">
        <f t="shared" si="6"/>
        <v>100.89243248623032</v>
      </c>
      <c r="E42" s="24">
        <f t="shared" si="6"/>
        <v>1049.1246437153659</v>
      </c>
      <c r="F42" s="24">
        <f t="shared" si="6"/>
        <v>1459.9275837381363</v>
      </c>
      <c r="G42" s="24">
        <f t="shared" si="6"/>
        <v>34.187375356983189</v>
      </c>
      <c r="H42" s="24">
        <f t="shared" si="6"/>
        <v>73.72300126900744</v>
      </c>
      <c r="I42" s="24" t="str">
        <f t="shared" si="6"/>
        <v>..</v>
      </c>
      <c r="J42" s="23" t="str">
        <f t="shared" si="6"/>
        <v>..</v>
      </c>
      <c r="K42" s="24">
        <f t="shared" si="6"/>
        <v>73.11779257686986</v>
      </c>
      <c r="L42" s="24">
        <f t="shared" si="6"/>
        <v>49.249641374030865</v>
      </c>
      <c r="M42" s="24">
        <f t="shared" si="6"/>
        <v>31.768398015433064</v>
      </c>
      <c r="N42" s="24">
        <f t="shared" si="6"/>
        <v>169.91438678604661</v>
      </c>
      <c r="O42" s="24">
        <f t="shared" si="6"/>
        <v>266.48510312300294</v>
      </c>
      <c r="P42" s="24">
        <f t="shared" si="6"/>
        <v>212.24604848936943</v>
      </c>
      <c r="Q42" s="24">
        <f t="shared" si="6"/>
        <v>38.353014845685145</v>
      </c>
      <c r="R42" s="24">
        <f t="shared" si="6"/>
        <v>22.373139669263718</v>
      </c>
      <c r="S42" s="24">
        <f t="shared" si="6"/>
        <v>52.799237642310239</v>
      </c>
      <c r="T42" s="24">
        <f t="shared" si="6"/>
        <v>22.485144529211741</v>
      </c>
      <c r="U42" s="23">
        <f t="shared" si="6"/>
        <v>11.806526459017771</v>
      </c>
      <c r="V42" s="24">
        <f t="shared" si="6"/>
        <v>99.335323129936214</v>
      </c>
      <c r="W42" s="24">
        <f t="shared" si="6"/>
        <v>281.05782749458666</v>
      </c>
      <c r="X42" s="24" t="str">
        <f t="shared" si="6"/>
        <v>..</v>
      </c>
      <c r="Y42" s="63" t="str">
        <f t="shared" si="6"/>
        <v>..</v>
      </c>
    </row>
    <row r="44" spans="1:25">
      <c r="B44" s="1" t="s">
        <v>20</v>
      </c>
      <c r="C44" s="1" t="s">
        <v>221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221</v>
      </c>
      <c r="V45" s="1" t="s">
        <v>20</v>
      </c>
      <c r="W45" s="1" t="s">
        <v>221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B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Contents'!B6</f>
        <v>Table 1: Nominal GDP, Canada, Business Sector Industries, 1997-2007</v>
      </c>
      <c r="K1" s="7" t="str">
        <f>B1 &amp; " (continued)"</f>
        <v>Table 1: Nominal GDP, Canada, Business Sector Industries, 1997-2007 (continued)</v>
      </c>
      <c r="V1" s="7" t="str">
        <f>K1</f>
        <v>Table 1: Nominal GDP, Canada, Business Sector Industries, 1997-2007 (continued)</v>
      </c>
    </row>
    <row r="3" spans="1:28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8">
      <c r="A5" s="5">
        <v>1997</v>
      </c>
      <c r="B5" s="27">
        <v>612236.23800000001</v>
      </c>
      <c r="C5" s="15">
        <v>264463.25900000002</v>
      </c>
      <c r="D5" s="25">
        <v>19824.587</v>
      </c>
      <c r="E5" s="25">
        <v>33935.972000000002</v>
      </c>
      <c r="F5" s="25">
        <v>25441.88</v>
      </c>
      <c r="G5" s="25">
        <v>42995.398999999998</v>
      </c>
      <c r="H5" s="25">
        <v>142265.421</v>
      </c>
      <c r="I5" s="25">
        <v>61393.538</v>
      </c>
      <c r="J5" s="17">
        <v>80871.883000000002</v>
      </c>
      <c r="K5" s="25">
        <v>347772.97899999999</v>
      </c>
      <c r="L5" s="25">
        <v>43719.722000000002</v>
      </c>
      <c r="M5" s="25">
        <v>42250.576999999997</v>
      </c>
      <c r="N5" s="25">
        <v>38123.646000000001</v>
      </c>
      <c r="O5" s="25">
        <v>26085.754000000001</v>
      </c>
      <c r="P5" s="25">
        <v>91888.614000000001</v>
      </c>
      <c r="Q5" s="25">
        <v>30111.93</v>
      </c>
      <c r="R5" s="25">
        <v>15325.195</v>
      </c>
      <c r="S5" s="25">
        <v>5678.1379999999999</v>
      </c>
      <c r="T5" s="25">
        <v>19470.981</v>
      </c>
      <c r="U5" s="17">
        <v>35118.421999999999</v>
      </c>
      <c r="V5" s="15">
        <v>599480.12600000005</v>
      </c>
      <c r="W5" s="25">
        <v>201643.27299999999</v>
      </c>
      <c r="X5" s="25">
        <v>57418.21</v>
      </c>
      <c r="Y5" s="25">
        <v>32641.100000000002</v>
      </c>
      <c r="AB5" s="58"/>
    </row>
    <row r="6" spans="1:28">
      <c r="A6" s="5">
        <v>1998</v>
      </c>
      <c r="B6" s="27">
        <v>636758.39599999995</v>
      </c>
      <c r="C6" s="15">
        <v>267756.97399999999</v>
      </c>
      <c r="D6" s="25">
        <v>21144.264999999999</v>
      </c>
      <c r="E6" s="25">
        <v>27434.271000000001</v>
      </c>
      <c r="F6" s="25">
        <v>24945.027999999998</v>
      </c>
      <c r="G6" s="25">
        <v>44157.565000000002</v>
      </c>
      <c r="H6" s="25">
        <v>150075.845</v>
      </c>
      <c r="I6" s="25">
        <v>63459.811000000002</v>
      </c>
      <c r="J6" s="17">
        <v>86616.034</v>
      </c>
      <c r="K6" s="25">
        <v>369001.42200000002</v>
      </c>
      <c r="L6" s="25">
        <v>45447.357000000004</v>
      </c>
      <c r="M6" s="25">
        <v>45560.652000000002</v>
      </c>
      <c r="N6" s="25">
        <v>39742.837</v>
      </c>
      <c r="O6" s="25">
        <v>28267.600999999999</v>
      </c>
      <c r="P6" s="25">
        <v>95887.036999999997</v>
      </c>
      <c r="Q6" s="25">
        <v>34471.108999999997</v>
      </c>
      <c r="R6" s="25">
        <v>16669.136999999999</v>
      </c>
      <c r="S6" s="25">
        <v>5745.14</v>
      </c>
      <c r="T6" s="25">
        <v>20552.949000000001</v>
      </c>
      <c r="U6" s="17">
        <v>36657.603000000003</v>
      </c>
      <c r="V6" s="15">
        <v>622955.47</v>
      </c>
      <c r="W6" s="25">
        <v>202455.144</v>
      </c>
      <c r="X6" s="25">
        <v>50968.616999999998</v>
      </c>
      <c r="Y6" s="25">
        <v>36590</v>
      </c>
      <c r="AB6" s="58"/>
    </row>
    <row r="7" spans="1:28">
      <c r="A7" s="5">
        <v>1999</v>
      </c>
      <c r="B7" s="27">
        <v>691739.99899999995</v>
      </c>
      <c r="C7" s="15">
        <v>298179.473</v>
      </c>
      <c r="D7" s="25">
        <v>21950.174999999999</v>
      </c>
      <c r="E7" s="25">
        <v>34467.531999999999</v>
      </c>
      <c r="F7" s="25">
        <v>25229.986000000001</v>
      </c>
      <c r="G7" s="25">
        <v>46225.436999999998</v>
      </c>
      <c r="H7" s="25">
        <v>170306.34299999999</v>
      </c>
      <c r="I7" s="25">
        <v>65695.425000000003</v>
      </c>
      <c r="J7" s="17">
        <v>104610.91800000001</v>
      </c>
      <c r="K7" s="25">
        <v>393560.52600000001</v>
      </c>
      <c r="L7" s="25">
        <v>48257.243000000002</v>
      </c>
      <c r="M7" s="25">
        <v>47814.851999999999</v>
      </c>
      <c r="N7" s="25">
        <v>41778.042000000001</v>
      </c>
      <c r="O7" s="25">
        <v>30319.673999999999</v>
      </c>
      <c r="P7" s="25">
        <v>101248.861</v>
      </c>
      <c r="Q7" s="25">
        <v>37724.741000000002</v>
      </c>
      <c r="R7" s="25">
        <v>18717.474999999999</v>
      </c>
      <c r="S7" s="25">
        <v>6272.2359999999999</v>
      </c>
      <c r="T7" s="25">
        <v>21927.837</v>
      </c>
      <c r="U7" s="17">
        <v>39499.565000000002</v>
      </c>
      <c r="V7" s="15">
        <v>677296.696</v>
      </c>
      <c r="W7" s="25">
        <v>230003.861</v>
      </c>
      <c r="X7" s="25">
        <v>58578.372000000003</v>
      </c>
      <c r="Y7" s="25">
        <v>44035.1</v>
      </c>
      <c r="AB7" s="58"/>
    </row>
    <row r="8" spans="1:28">
      <c r="A8" s="5">
        <v>2000</v>
      </c>
      <c r="B8" s="27">
        <v>769682.72499999998</v>
      </c>
      <c r="C8" s="15">
        <v>346394.41800000001</v>
      </c>
      <c r="D8" s="25">
        <v>22137.082999999999</v>
      </c>
      <c r="E8" s="25">
        <v>60905.699000000001</v>
      </c>
      <c r="F8" s="25">
        <v>26241.519</v>
      </c>
      <c r="G8" s="25">
        <v>49648.298000000003</v>
      </c>
      <c r="H8" s="25">
        <v>187461.81899999999</v>
      </c>
      <c r="I8" s="25">
        <v>74298.918000000005</v>
      </c>
      <c r="J8" s="17">
        <v>113162.901</v>
      </c>
      <c r="K8" s="25">
        <v>423288.30699999997</v>
      </c>
      <c r="L8" s="25">
        <v>50931.307000000001</v>
      </c>
      <c r="M8" s="25">
        <v>51310.951000000001</v>
      </c>
      <c r="N8" s="25">
        <v>43896.222000000002</v>
      </c>
      <c r="O8" s="25">
        <v>32150.141</v>
      </c>
      <c r="P8" s="25">
        <v>108272.30499999999</v>
      </c>
      <c r="Q8" s="25">
        <v>43566.432999999997</v>
      </c>
      <c r="R8" s="25">
        <v>20366.7</v>
      </c>
      <c r="S8" s="25">
        <v>7009.223</v>
      </c>
      <c r="T8" s="25">
        <v>23263.444</v>
      </c>
      <c r="U8" s="17">
        <v>42521.580999999998</v>
      </c>
      <c r="V8" s="15">
        <v>755222.19900000002</v>
      </c>
      <c r="W8" s="25">
        <v>274609.03700000001</v>
      </c>
      <c r="X8" s="25">
        <v>85901.563999999998</v>
      </c>
      <c r="Y8" s="25">
        <v>48360.899999999994</v>
      </c>
      <c r="AB8" s="58"/>
    </row>
    <row r="9" spans="1:28">
      <c r="A9" s="5">
        <v>2001</v>
      </c>
      <c r="B9" s="27">
        <v>792599.78099999996</v>
      </c>
      <c r="C9" s="15">
        <v>343079.473</v>
      </c>
      <c r="D9" s="25">
        <v>22453.071</v>
      </c>
      <c r="E9" s="25">
        <v>59442.487999999998</v>
      </c>
      <c r="F9" s="25">
        <v>27038.313999999998</v>
      </c>
      <c r="G9" s="25">
        <v>54210.449000000001</v>
      </c>
      <c r="H9" s="25">
        <v>179935.15100000001</v>
      </c>
      <c r="I9" s="25">
        <v>77066.794999999998</v>
      </c>
      <c r="J9" s="17">
        <v>102868.356</v>
      </c>
      <c r="K9" s="25">
        <v>449520.30800000002</v>
      </c>
      <c r="L9" s="25">
        <v>53350.677000000003</v>
      </c>
      <c r="M9" s="25">
        <v>54426.607000000004</v>
      </c>
      <c r="N9" s="25">
        <v>46370.508000000002</v>
      </c>
      <c r="O9" s="25">
        <v>34203.633000000002</v>
      </c>
      <c r="P9" s="25">
        <v>115384.815</v>
      </c>
      <c r="Q9" s="25">
        <v>46073.911999999997</v>
      </c>
      <c r="R9" s="25">
        <v>22507.002</v>
      </c>
      <c r="S9" s="25">
        <v>7663.3440000000001</v>
      </c>
      <c r="T9" s="25">
        <v>23999.064999999999</v>
      </c>
      <c r="U9" s="17">
        <v>45540.745000000003</v>
      </c>
      <c r="V9" s="15">
        <v>777430.40800000005</v>
      </c>
      <c r="W9" s="25">
        <v>266415.95299999998</v>
      </c>
      <c r="X9" s="25">
        <v>88019.444000000003</v>
      </c>
      <c r="Y9" s="25">
        <v>45884.5</v>
      </c>
      <c r="AB9" s="58"/>
    </row>
    <row r="10" spans="1:28">
      <c r="A10" s="5">
        <v>2002</v>
      </c>
      <c r="B10" s="27">
        <v>815694.74199999997</v>
      </c>
      <c r="C10" s="15">
        <v>343938.90700000001</v>
      </c>
      <c r="D10" s="25">
        <v>22643.4</v>
      </c>
      <c r="E10" s="25">
        <v>53488.097999999998</v>
      </c>
      <c r="F10" s="25">
        <v>27313.579000000002</v>
      </c>
      <c r="G10" s="25">
        <v>57774.819000000003</v>
      </c>
      <c r="H10" s="25">
        <v>182719.011</v>
      </c>
      <c r="I10" s="25">
        <v>76611.675000000003</v>
      </c>
      <c r="J10" s="17">
        <v>106107.336</v>
      </c>
      <c r="K10" s="25">
        <v>471755.83500000002</v>
      </c>
      <c r="L10" s="25">
        <v>55215.506000000001</v>
      </c>
      <c r="M10" s="25">
        <v>58438.027000000002</v>
      </c>
      <c r="N10" s="25">
        <v>47673.214</v>
      </c>
      <c r="O10" s="25">
        <v>36315.881999999998</v>
      </c>
      <c r="P10" s="25">
        <v>119387.31</v>
      </c>
      <c r="Q10" s="25">
        <v>48200.254999999997</v>
      </c>
      <c r="R10" s="25">
        <v>24781.603999999999</v>
      </c>
      <c r="S10" s="25">
        <v>8346.5349999999999</v>
      </c>
      <c r="T10" s="25">
        <v>25215.073</v>
      </c>
      <c r="U10" s="17">
        <v>48182.428999999996</v>
      </c>
      <c r="V10" s="15">
        <v>801083.01500000001</v>
      </c>
      <c r="W10" s="25">
        <v>263520.68800000002</v>
      </c>
      <c r="X10" s="25">
        <v>81878.019</v>
      </c>
      <c r="Y10" s="25">
        <v>44948.2</v>
      </c>
      <c r="AB10" s="58"/>
    </row>
    <row r="11" spans="1:28">
      <c r="A11" s="5">
        <v>2003</v>
      </c>
      <c r="B11" s="27">
        <v>861696.50800000003</v>
      </c>
      <c r="C11" s="15">
        <v>365853.17700000003</v>
      </c>
      <c r="D11" s="25">
        <v>23007.112000000001</v>
      </c>
      <c r="E11" s="25">
        <v>71544.835000000006</v>
      </c>
      <c r="F11" s="25">
        <v>29482.425999999999</v>
      </c>
      <c r="G11" s="25">
        <v>61181.794999999998</v>
      </c>
      <c r="H11" s="25">
        <v>180637.00899999999</v>
      </c>
      <c r="I11" s="25">
        <v>76872.423999999999</v>
      </c>
      <c r="J11" s="17">
        <v>103764.58500000001</v>
      </c>
      <c r="K11" s="25">
        <v>495843.33100000001</v>
      </c>
      <c r="L11" s="25">
        <v>58860.614000000001</v>
      </c>
      <c r="M11" s="25">
        <v>63017.675999999999</v>
      </c>
      <c r="N11" s="25">
        <v>48228.152000000002</v>
      </c>
      <c r="O11" s="25">
        <v>38038.928999999996</v>
      </c>
      <c r="P11" s="25">
        <v>125428.21799999999</v>
      </c>
      <c r="Q11" s="25">
        <v>51230.434000000001</v>
      </c>
      <c r="R11" s="25">
        <v>26528.257000000001</v>
      </c>
      <c r="S11" s="25">
        <v>8590.1389999999992</v>
      </c>
      <c r="T11" s="25">
        <v>25212.659</v>
      </c>
      <c r="U11" s="17">
        <v>50708.252999999997</v>
      </c>
      <c r="V11" s="15">
        <v>846365.89800000004</v>
      </c>
      <c r="W11" s="25">
        <v>281664.27</v>
      </c>
      <c r="X11" s="25">
        <v>101778.143</v>
      </c>
      <c r="Y11" s="25">
        <v>47974.2</v>
      </c>
      <c r="AB11" s="58"/>
    </row>
    <row r="12" spans="1:28">
      <c r="A12" s="5">
        <v>2004</v>
      </c>
      <c r="B12" s="27">
        <v>923642.64</v>
      </c>
      <c r="C12" s="15">
        <v>394268.06300000002</v>
      </c>
      <c r="D12" s="25">
        <v>25366.994999999999</v>
      </c>
      <c r="E12" s="25">
        <v>85387.085000000006</v>
      </c>
      <c r="F12" s="25">
        <v>29135.75</v>
      </c>
      <c r="G12" s="25">
        <v>67967.945999999996</v>
      </c>
      <c r="H12" s="25">
        <v>186410.28700000001</v>
      </c>
      <c r="I12" s="25">
        <v>78220.032999999996</v>
      </c>
      <c r="J12" s="17">
        <v>108190.254</v>
      </c>
      <c r="K12" s="25">
        <v>529374.57700000005</v>
      </c>
      <c r="L12" s="25">
        <v>63937.137999999999</v>
      </c>
      <c r="M12" s="25">
        <v>66387.592999999993</v>
      </c>
      <c r="N12" s="25">
        <v>50698.796999999999</v>
      </c>
      <c r="O12" s="25">
        <v>41480.534</v>
      </c>
      <c r="P12" s="25">
        <v>134028.34899999999</v>
      </c>
      <c r="Q12" s="25">
        <v>54110.014000000003</v>
      </c>
      <c r="R12" s="25">
        <v>28931.41</v>
      </c>
      <c r="S12" s="25">
        <v>9211.125</v>
      </c>
      <c r="T12" s="25">
        <v>26730.725999999999</v>
      </c>
      <c r="U12" s="17">
        <v>53858.891000000003</v>
      </c>
      <c r="V12" s="15">
        <v>906557.39</v>
      </c>
      <c r="W12" s="25">
        <v>300933.12199999997</v>
      </c>
      <c r="X12" s="25">
        <v>112998.46799999999</v>
      </c>
      <c r="Y12" s="25">
        <v>51737.899999999994</v>
      </c>
      <c r="AB12" s="58"/>
    </row>
    <row r="13" spans="1:28">
      <c r="A13" s="5">
        <v>2005</v>
      </c>
      <c r="B13" s="27">
        <v>988439.85699999996</v>
      </c>
      <c r="C13" s="15">
        <v>425951.53499999997</v>
      </c>
      <c r="D13" s="25">
        <v>22899.734</v>
      </c>
      <c r="E13" s="25">
        <v>110695.323</v>
      </c>
      <c r="F13" s="25">
        <v>31422.253000000001</v>
      </c>
      <c r="G13" s="25">
        <v>75914.176999999996</v>
      </c>
      <c r="H13" s="25">
        <v>185020.04800000001</v>
      </c>
      <c r="I13" s="25">
        <v>78143.888000000006</v>
      </c>
      <c r="J13" s="17">
        <v>106876.16</v>
      </c>
      <c r="K13" s="25">
        <v>562488.32200000004</v>
      </c>
      <c r="L13" s="25">
        <v>68953.202999999994</v>
      </c>
      <c r="M13" s="25">
        <v>70209.067999999999</v>
      </c>
      <c r="N13" s="25">
        <v>55935.485999999997</v>
      </c>
      <c r="O13" s="25">
        <v>43557.067000000003</v>
      </c>
      <c r="P13" s="25">
        <v>140667.50899999999</v>
      </c>
      <c r="Q13" s="25">
        <v>57906.305999999997</v>
      </c>
      <c r="R13" s="25">
        <v>31558.39</v>
      </c>
      <c r="S13" s="25">
        <v>9121.7810000000009</v>
      </c>
      <c r="T13" s="25">
        <v>28033.567999999999</v>
      </c>
      <c r="U13" s="17">
        <v>56545.944000000003</v>
      </c>
      <c r="V13" s="15">
        <v>973825.70700000005</v>
      </c>
      <c r="W13" s="25">
        <v>327137.62400000001</v>
      </c>
      <c r="X13" s="25">
        <v>138612.677</v>
      </c>
      <c r="Y13" s="25">
        <v>54085.999999999993</v>
      </c>
      <c r="AB13" s="58"/>
    </row>
    <row r="14" spans="1:28">
      <c r="A14" s="5">
        <v>2006</v>
      </c>
      <c r="B14" s="27">
        <v>1043462.0209999999</v>
      </c>
      <c r="C14" s="15">
        <v>441569.53399999999</v>
      </c>
      <c r="D14" s="25">
        <v>21728.931</v>
      </c>
      <c r="E14" s="25">
        <v>116597.7</v>
      </c>
      <c r="F14" s="25">
        <v>31235.829000000002</v>
      </c>
      <c r="G14" s="25">
        <v>87523.985000000001</v>
      </c>
      <c r="H14" s="25">
        <v>184483.08900000001</v>
      </c>
      <c r="I14" s="25">
        <v>78252.452999999994</v>
      </c>
      <c r="J14" s="17">
        <v>106230.636</v>
      </c>
      <c r="K14" s="25">
        <v>601892.48699999996</v>
      </c>
      <c r="L14" s="25">
        <v>74568.894</v>
      </c>
      <c r="M14" s="25">
        <v>74759.861000000004</v>
      </c>
      <c r="N14" s="25">
        <v>60131.059000000001</v>
      </c>
      <c r="O14" s="25">
        <v>45578.667999999998</v>
      </c>
      <c r="P14" s="25">
        <v>151156.519</v>
      </c>
      <c r="Q14" s="25">
        <v>62750.769</v>
      </c>
      <c r="R14" s="25">
        <v>34004.048000000003</v>
      </c>
      <c r="S14" s="25">
        <v>9726.4629999999997</v>
      </c>
      <c r="T14" s="25">
        <v>29324.084999999999</v>
      </c>
      <c r="U14" s="17">
        <v>59892.120999999999</v>
      </c>
      <c r="V14" s="15">
        <v>1029571.5649999999</v>
      </c>
      <c r="W14" s="25">
        <v>332316.61800000002</v>
      </c>
      <c r="X14" s="25">
        <v>140121.14199999999</v>
      </c>
      <c r="Y14" s="25">
        <v>56610.89999999998</v>
      </c>
      <c r="AB14" s="58"/>
    </row>
    <row r="15" spans="1:28">
      <c r="A15" s="5">
        <v>2007</v>
      </c>
      <c r="B15" s="27">
        <v>1100575.6969999999</v>
      </c>
      <c r="C15" s="15">
        <v>462125.29200000002</v>
      </c>
      <c r="D15" s="25">
        <v>23344.38</v>
      </c>
      <c r="E15" s="25">
        <v>121997.348</v>
      </c>
      <c r="F15" s="25">
        <v>32814.599000000002</v>
      </c>
      <c r="G15" s="25">
        <v>99191.301999999996</v>
      </c>
      <c r="H15" s="25">
        <v>184777.663</v>
      </c>
      <c r="I15" s="25">
        <v>78130.471000000005</v>
      </c>
      <c r="J15" s="17">
        <v>106647.192</v>
      </c>
      <c r="K15" s="25">
        <v>638450.40500000003</v>
      </c>
      <c r="L15" s="25">
        <v>78286.349000000002</v>
      </c>
      <c r="M15" s="25">
        <v>81045.451000000001</v>
      </c>
      <c r="N15" s="25">
        <v>61480.523000000001</v>
      </c>
      <c r="O15" s="25">
        <v>47708.186999999998</v>
      </c>
      <c r="P15" s="25">
        <v>160277.318</v>
      </c>
      <c r="Q15" s="25">
        <v>68530.290999999997</v>
      </c>
      <c r="R15" s="25">
        <v>36321.724999999999</v>
      </c>
      <c r="S15" s="25">
        <v>10070.422</v>
      </c>
      <c r="T15" s="25">
        <v>31122.319</v>
      </c>
      <c r="U15" s="17">
        <v>63607.82</v>
      </c>
      <c r="V15" s="15">
        <v>1084786.1440000001</v>
      </c>
      <c r="W15" s="25">
        <v>339589.61</v>
      </c>
      <c r="X15" s="25">
        <v>146361.51</v>
      </c>
      <c r="Y15" s="25">
        <v>60152.099999999984</v>
      </c>
      <c r="AB15" s="58"/>
    </row>
    <row r="16" spans="1:28">
      <c r="A16" s="5">
        <v>2008</v>
      </c>
      <c r="B16" s="27">
        <v>1156684.5870000001</v>
      </c>
      <c r="C16" s="15">
        <v>498306.511</v>
      </c>
      <c r="D16" s="25">
        <v>27924.375</v>
      </c>
      <c r="E16" s="25">
        <v>154692.43900000001</v>
      </c>
      <c r="F16" s="25">
        <v>34453.877</v>
      </c>
      <c r="G16" s="25">
        <v>107604.962</v>
      </c>
      <c r="H16" s="25">
        <v>173630.85800000001</v>
      </c>
      <c r="I16" s="25">
        <v>74582.108999999997</v>
      </c>
      <c r="J16" s="17">
        <v>99048.748999999996</v>
      </c>
      <c r="K16" s="25">
        <v>658378.076</v>
      </c>
      <c r="L16" s="25">
        <v>78152.63</v>
      </c>
      <c r="M16" s="25">
        <v>83435.627999999997</v>
      </c>
      <c r="N16" s="25">
        <v>62487.718000000001</v>
      </c>
      <c r="O16" s="25">
        <v>49538.569000000003</v>
      </c>
      <c r="P16" s="25">
        <v>164272.42499999999</v>
      </c>
      <c r="Q16" s="25">
        <v>72809.350000000006</v>
      </c>
      <c r="R16" s="25">
        <v>37477.14</v>
      </c>
      <c r="S16" s="25">
        <v>10640.84</v>
      </c>
      <c r="T16" s="25">
        <v>32790.866000000002</v>
      </c>
      <c r="U16" s="17">
        <v>66772.91</v>
      </c>
      <c r="V16" s="15">
        <v>1135439.2930000001</v>
      </c>
      <c r="W16" s="25">
        <v>362777.174</v>
      </c>
      <c r="X16" s="25">
        <v>179489.09599999999</v>
      </c>
      <c r="Y16" s="25">
        <v>62215.5</v>
      </c>
      <c r="AB16" s="58"/>
    </row>
    <row r="17" spans="1:28">
      <c r="A17" s="5">
        <v>2009</v>
      </c>
      <c r="B17" s="27" t="s">
        <v>33</v>
      </c>
      <c r="C17" s="15" t="s">
        <v>33</v>
      </c>
      <c r="D17" s="25" t="s">
        <v>33</v>
      </c>
      <c r="E17" s="25" t="s">
        <v>33</v>
      </c>
      <c r="F17" s="25" t="s">
        <v>33</v>
      </c>
      <c r="G17" s="25" t="s">
        <v>33</v>
      </c>
      <c r="H17" s="25" t="s">
        <v>33</v>
      </c>
      <c r="I17" s="25" t="s">
        <v>33</v>
      </c>
      <c r="J17" s="17" t="s">
        <v>33</v>
      </c>
      <c r="K17" s="25" t="s">
        <v>33</v>
      </c>
      <c r="L17" s="25" t="s">
        <v>33</v>
      </c>
      <c r="M17" s="25" t="s">
        <v>33</v>
      </c>
      <c r="N17" s="25" t="s">
        <v>33</v>
      </c>
      <c r="O17" s="25" t="s">
        <v>33</v>
      </c>
      <c r="P17" s="25" t="s">
        <v>33</v>
      </c>
      <c r="Q17" s="25" t="s">
        <v>33</v>
      </c>
      <c r="R17" s="25" t="s">
        <v>33</v>
      </c>
      <c r="S17" s="25" t="s">
        <v>33</v>
      </c>
      <c r="T17" s="25" t="s">
        <v>33</v>
      </c>
      <c r="U17" s="17" t="s">
        <v>33</v>
      </c>
      <c r="V17" s="15" t="s">
        <v>33</v>
      </c>
      <c r="W17" s="25" t="s">
        <v>33</v>
      </c>
      <c r="X17" s="25" t="s">
        <v>33</v>
      </c>
      <c r="Y17" s="31" t="s">
        <v>33</v>
      </c>
      <c r="AB17" s="58"/>
    </row>
    <row r="18" spans="1:28">
      <c r="A18" s="5">
        <v>2010</v>
      </c>
      <c r="B18" s="27" t="s">
        <v>33</v>
      </c>
      <c r="C18" s="15" t="s">
        <v>33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17" t="s">
        <v>33</v>
      </c>
      <c r="K18" s="25" t="s">
        <v>33</v>
      </c>
      <c r="L18" s="25" t="s">
        <v>33</v>
      </c>
      <c r="M18" s="25" t="s">
        <v>33</v>
      </c>
      <c r="N18" s="25" t="s">
        <v>33</v>
      </c>
      <c r="O18" s="25" t="s">
        <v>33</v>
      </c>
      <c r="P18" s="25" t="s">
        <v>33</v>
      </c>
      <c r="Q18" s="25" t="s">
        <v>33</v>
      </c>
      <c r="R18" s="25" t="s">
        <v>33</v>
      </c>
      <c r="S18" s="25" t="s">
        <v>33</v>
      </c>
      <c r="T18" s="25" t="s">
        <v>33</v>
      </c>
      <c r="U18" s="17" t="s">
        <v>33</v>
      </c>
      <c r="V18" s="15" t="s">
        <v>33</v>
      </c>
      <c r="W18" s="25" t="s">
        <v>33</v>
      </c>
      <c r="X18" s="25" t="s">
        <v>33</v>
      </c>
      <c r="Y18" s="31" t="s">
        <v>33</v>
      </c>
      <c r="AB18" s="58"/>
    </row>
    <row r="20" spans="1:28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8">
      <c r="A21" s="29" t="s">
        <v>261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5.9541106836735302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5.9282820077461773</v>
      </c>
      <c r="D21" s="9">
        <f t="shared" si="0"/>
        <v>3.1633394654400293</v>
      </c>
      <c r="E21" s="9">
        <f t="shared" si="0"/>
        <v>14.78673647715889</v>
      </c>
      <c r="F21" s="9">
        <f t="shared" si="0"/>
        <v>2.7949354357144962</v>
      </c>
      <c r="G21" s="9">
        <f t="shared" si="0"/>
        <v>8.697390859832943</v>
      </c>
      <c r="H21" s="9">
        <f t="shared" si="0"/>
        <v>1.8277485901785795</v>
      </c>
      <c r="I21" s="9">
        <f t="shared" si="0"/>
        <v>1.7847956210579774</v>
      </c>
      <c r="J21" s="20">
        <f t="shared" si="0"/>
        <v>1.8602355914129731</v>
      </c>
      <c r="K21" s="9">
        <f t="shared" si="0"/>
        <v>5.9737099880985189</v>
      </c>
      <c r="L21" s="9">
        <f t="shared" si="0"/>
        <v>5.4224952736005472</v>
      </c>
      <c r="M21" s="9">
        <f t="shared" si="0"/>
        <v>6.3813149160495852</v>
      </c>
      <c r="N21" s="9">
        <f t="shared" si="0"/>
        <v>4.5945636401322432</v>
      </c>
      <c r="O21" s="9">
        <f t="shared" si="0"/>
        <v>6.003895156946859</v>
      </c>
      <c r="P21" s="9">
        <f t="shared" si="0"/>
        <v>5.423306519004667</v>
      </c>
      <c r="Q21" s="9">
        <f t="shared" si="0"/>
        <v>8.3574959156193849</v>
      </c>
      <c r="R21" s="9">
        <f t="shared" si="0"/>
        <v>8.468964405785794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5.8759377607072727</v>
      </c>
      <c r="T21" s="9">
        <f t="shared" si="1"/>
        <v>4.8524641251782352</v>
      </c>
      <c r="U21" s="20">
        <f t="shared" si="1"/>
        <v>6.0155507036923739</v>
      </c>
      <c r="V21" s="9">
        <f t="shared" si="1"/>
        <v>5.9783597556470891</v>
      </c>
      <c r="W21" s="9">
        <f t="shared" si="1"/>
        <v>5.484082237519261</v>
      </c>
      <c r="X21" s="9">
        <f t="shared" si="1"/>
        <v>10.917212684099219</v>
      </c>
      <c r="Y21" s="9">
        <f t="shared" si="1"/>
        <v>6.0392652858378026</v>
      </c>
    </row>
    <row r="22" spans="1:28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7.9271981051423301</v>
      </c>
      <c r="C22" s="9">
        <f t="shared" si="0"/>
        <v>9.4128959554694589</v>
      </c>
      <c r="D22" s="9">
        <f t="shared" si="0"/>
        <v>3.7461721011620597</v>
      </c>
      <c r="E22" s="9">
        <f t="shared" si="0"/>
        <v>21.525069933871734</v>
      </c>
      <c r="F22" s="9">
        <f t="shared" si="0"/>
        <v>1.0368792541717298</v>
      </c>
      <c r="G22" s="9">
        <f t="shared" si="0"/>
        <v>4.9125541947576679</v>
      </c>
      <c r="H22" s="9">
        <f t="shared" si="0"/>
        <v>9.6321230682144598</v>
      </c>
      <c r="I22" s="9">
        <f t="shared" si="0"/>
        <v>6.5663135582437082</v>
      </c>
      <c r="J22" s="21">
        <f t="shared" si="0"/>
        <v>11.849875675355804</v>
      </c>
      <c r="K22" s="9">
        <f t="shared" si="0"/>
        <v>6.7694024243550865</v>
      </c>
      <c r="L22" s="9">
        <f t="shared" si="0"/>
        <v>5.2210124897783761</v>
      </c>
      <c r="M22" s="9">
        <f t="shared" si="0"/>
        <v>6.6905137854381014</v>
      </c>
      <c r="N22" s="9">
        <f t="shared" si="0"/>
        <v>4.8119751290846446</v>
      </c>
      <c r="O22" s="9">
        <f t="shared" si="0"/>
        <v>7.2160564342308664</v>
      </c>
      <c r="P22" s="9">
        <f t="shared" si="0"/>
        <v>5.6213937160023431</v>
      </c>
      <c r="Q22" s="9">
        <f t="shared" si="0"/>
        <v>13.102221998465913</v>
      </c>
      <c r="R22" s="9">
        <f t="shared" si="0"/>
        <v>9.9440047762578523</v>
      </c>
      <c r="S22" s="9">
        <f t="shared" si="1"/>
        <v>7.2723952691790217</v>
      </c>
      <c r="T22" s="9">
        <f t="shared" si="1"/>
        <v>6.1114035072622475</v>
      </c>
      <c r="U22" s="21">
        <f t="shared" si="1"/>
        <v>6.5838663146433163</v>
      </c>
      <c r="V22" s="9">
        <f t="shared" si="1"/>
        <v>8.0023782903787541</v>
      </c>
      <c r="W22" s="9">
        <f t="shared" si="1"/>
        <v>10.843533616238709</v>
      </c>
      <c r="X22" s="9">
        <f t="shared" si="1"/>
        <v>14.371321866632769</v>
      </c>
      <c r="Y22" s="9">
        <f t="shared" si="1"/>
        <v>14.001315501759247</v>
      </c>
    </row>
    <row r="23" spans="1:28">
      <c r="A23" s="29" t="s">
        <v>262</v>
      </c>
      <c r="B23" s="19">
        <f t="shared" si="2"/>
        <v>5.223538216678536</v>
      </c>
      <c r="C23" s="9">
        <f t="shared" si="0"/>
        <v>4.650355891143354</v>
      </c>
      <c r="D23" s="9">
        <f t="shared" si="0"/>
        <v>2.9456223672670312</v>
      </c>
      <c r="E23" s="9">
        <f t="shared" si="0"/>
        <v>12.357325880426906</v>
      </c>
      <c r="F23" s="9">
        <f t="shared" si="0"/>
        <v>3.4620647100345403</v>
      </c>
      <c r="G23" s="9">
        <f t="shared" si="0"/>
        <v>10.15164611978614</v>
      </c>
      <c r="H23" s="9">
        <f t="shared" si="0"/>
        <v>-0.95347102311610366</v>
      </c>
      <c r="I23" s="9">
        <f t="shared" si="0"/>
        <v>4.756460432344678E-2</v>
      </c>
      <c r="J23" s="21">
        <f t="shared" si="0"/>
        <v>-1.6514151242158381</v>
      </c>
      <c r="K23" s="9">
        <f t="shared" si="0"/>
        <v>5.6768564945427702</v>
      </c>
      <c r="L23" s="9">
        <f t="shared" si="0"/>
        <v>5.4981507445090116</v>
      </c>
      <c r="M23" s="9">
        <f t="shared" si="0"/>
        <v>6.2655965020066873</v>
      </c>
      <c r="N23" s="9">
        <f t="shared" si="0"/>
        <v>4.5131506494846985</v>
      </c>
      <c r="O23" s="9">
        <f t="shared" si="0"/>
        <v>5.5528762117626806</v>
      </c>
      <c r="P23" s="9">
        <f t="shared" si="0"/>
        <v>5.349119635388333</v>
      </c>
      <c r="Q23" s="9">
        <f t="shared" si="0"/>
        <v>6.6299962168431703</v>
      </c>
      <c r="R23" s="9">
        <f t="shared" si="0"/>
        <v>7.9209406029037588</v>
      </c>
      <c r="S23" s="9">
        <f t="shared" si="1"/>
        <v>5.356965719706519</v>
      </c>
      <c r="T23" s="9">
        <f t="shared" si="1"/>
        <v>4.3842222264263597</v>
      </c>
      <c r="U23" s="21">
        <f t="shared" si="1"/>
        <v>5.8032144722811374</v>
      </c>
      <c r="V23" s="9">
        <f t="shared" si="1"/>
        <v>5.2291703955488655</v>
      </c>
      <c r="W23" s="9">
        <f t="shared" si="1"/>
        <v>3.5417834101905354</v>
      </c>
      <c r="X23" s="9">
        <f t="shared" si="1"/>
        <v>9.6489872843557265</v>
      </c>
      <c r="Y23" s="9">
        <f t="shared" si="1"/>
        <v>3.1990091863576042</v>
      </c>
    </row>
    <row r="27" spans="1:28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8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8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43.196276630721101</v>
      </c>
      <c r="D29" s="24">
        <f t="shared" si="3"/>
        <v>3.2380616777538735</v>
      </c>
      <c r="E29" s="24">
        <f t="shared" si="3"/>
        <v>5.5429538295314034</v>
      </c>
      <c r="F29" s="24">
        <f t="shared" si="3"/>
        <v>4.1555658454833253</v>
      </c>
      <c r="G29" s="24">
        <f t="shared" si="3"/>
        <v>7.0226811696827385</v>
      </c>
      <c r="H29" s="24">
        <f t="shared" si="3"/>
        <v>23.237014108269754</v>
      </c>
      <c r="I29" s="24">
        <f t="shared" si="3"/>
        <v>10.02775304522239</v>
      </c>
      <c r="J29" s="23">
        <f t="shared" si="3"/>
        <v>13.209261063047364</v>
      </c>
      <c r="K29" s="24">
        <f t="shared" si="3"/>
        <v>56.803723369278899</v>
      </c>
      <c r="L29" s="24">
        <f t="shared" si="3"/>
        <v>7.14098893309873</v>
      </c>
      <c r="M29" s="24">
        <f t="shared" si="3"/>
        <v>6.9010251889075533</v>
      </c>
      <c r="N29" s="24">
        <f t="shared" si="3"/>
        <v>6.2269502577206159</v>
      </c>
      <c r="O29" s="24">
        <f t="shared" si="3"/>
        <v>4.2607334197032616</v>
      </c>
      <c r="P29" s="24">
        <f t="shared" si="3"/>
        <v>15.008685911858748</v>
      </c>
      <c r="Q29" s="24">
        <f t="shared" si="3"/>
        <v>4.9183514681141762</v>
      </c>
      <c r="R29" s="24">
        <f t="shared" si="3"/>
        <v>2.5031505893971602</v>
      </c>
      <c r="S29" s="24">
        <f t="shared" si="3"/>
        <v>0.92744232496737633</v>
      </c>
      <c r="T29" s="24">
        <f t="shared" si="3"/>
        <v>3.180305214145132</v>
      </c>
      <c r="U29" s="23">
        <f t="shared" si="3"/>
        <v>5.7360900613661485</v>
      </c>
      <c r="V29" s="24">
        <f t="shared" si="3"/>
        <v>97.916472235999862</v>
      </c>
      <c r="W29" s="24">
        <f t="shared" si="3"/>
        <v>32.935533783284484</v>
      </c>
      <c r="X29" s="24">
        <f t="shared" si="3"/>
        <v>9.3784402876198261</v>
      </c>
      <c r="Y29" s="11">
        <f t="shared" si="3"/>
        <v>5.3314550779661634</v>
      </c>
    </row>
    <row r="30" spans="1:28">
      <c r="A30" s="5">
        <v>1998</v>
      </c>
      <c r="B30" s="28">
        <f t="shared" ref="B30:Y40" si="4">IF(ISERROR((B6/$B6)*100),"..",(B6/$B6)*100)</f>
        <v>100</v>
      </c>
      <c r="C30" s="22">
        <f t="shared" si="4"/>
        <v>42.050010754785554</v>
      </c>
      <c r="D30" s="24">
        <f t="shared" si="4"/>
        <v>3.3206103182658313</v>
      </c>
      <c r="E30" s="24">
        <f t="shared" si="4"/>
        <v>4.3084270537046843</v>
      </c>
      <c r="F30" s="24">
        <f t="shared" si="4"/>
        <v>3.9175028011723305</v>
      </c>
      <c r="G30" s="24">
        <f t="shared" si="4"/>
        <v>6.9347440532217197</v>
      </c>
      <c r="H30" s="24">
        <f t="shared" si="4"/>
        <v>23.568726528420996</v>
      </c>
      <c r="I30" s="24">
        <f t="shared" si="4"/>
        <v>9.9660736942995882</v>
      </c>
      <c r="J30" s="23">
        <f t="shared" si="4"/>
        <v>13.602652834121406</v>
      </c>
      <c r="K30" s="24">
        <f t="shared" si="4"/>
        <v>57.949989245214454</v>
      </c>
      <c r="L30" s="24">
        <f t="shared" si="4"/>
        <v>7.1373000003599492</v>
      </c>
      <c r="M30" s="24">
        <f t="shared" si="4"/>
        <v>7.1550924630446504</v>
      </c>
      <c r="N30" s="24">
        <f t="shared" si="4"/>
        <v>6.2414311691305917</v>
      </c>
      <c r="O30" s="24">
        <f t="shared" si="4"/>
        <v>4.4392977269827787</v>
      </c>
      <c r="P30" s="24">
        <f t="shared" si="4"/>
        <v>15.058621543484133</v>
      </c>
      <c r="Q30" s="24">
        <f t="shared" si="4"/>
        <v>5.4135303462885158</v>
      </c>
      <c r="R30" s="24">
        <f t="shared" si="4"/>
        <v>2.6178118898333302</v>
      </c>
      <c r="S30" s="24">
        <f t="shared" si="4"/>
        <v>0.90224801684436695</v>
      </c>
      <c r="T30" s="24">
        <f t="shared" si="4"/>
        <v>3.2277468391637822</v>
      </c>
      <c r="U30" s="23">
        <f t="shared" si="4"/>
        <v>5.7569092500823507</v>
      </c>
      <c r="V30" s="24">
        <f t="shared" si="4"/>
        <v>97.832313466660608</v>
      </c>
      <c r="W30" s="24">
        <f t="shared" si="4"/>
        <v>31.794656383298008</v>
      </c>
      <c r="X30" s="24">
        <f t="shared" si="4"/>
        <v>8.004388684966786</v>
      </c>
      <c r="Y30" s="11">
        <f t="shared" si="4"/>
        <v>5.7462925074646369</v>
      </c>
    </row>
    <row r="31" spans="1:28">
      <c r="A31" s="5">
        <v>1999</v>
      </c>
      <c r="B31" s="28">
        <f t="shared" si="4"/>
        <v>100</v>
      </c>
      <c r="C31" s="22">
        <f t="shared" si="4"/>
        <v>43.105715070844127</v>
      </c>
      <c r="D31" s="24">
        <f t="shared" si="4"/>
        <v>3.173182847852059</v>
      </c>
      <c r="E31" s="24">
        <f t="shared" si="4"/>
        <v>4.9827293563806192</v>
      </c>
      <c r="F31" s="24">
        <f t="shared" si="4"/>
        <v>3.6473221205182904</v>
      </c>
      <c r="G31" s="24">
        <f t="shared" si="4"/>
        <v>6.6824872158361348</v>
      </c>
      <c r="H31" s="24">
        <f t="shared" si="4"/>
        <v>24.619993530257027</v>
      </c>
      <c r="I31" s="24">
        <f t="shared" si="4"/>
        <v>9.4971268243807323</v>
      </c>
      <c r="J31" s="23">
        <f t="shared" si="4"/>
        <v>15.122866705876294</v>
      </c>
      <c r="K31" s="24">
        <f t="shared" si="4"/>
        <v>56.89428492915588</v>
      </c>
      <c r="L31" s="24">
        <f t="shared" si="4"/>
        <v>6.9762111587825064</v>
      </c>
      <c r="M31" s="24">
        <f t="shared" si="4"/>
        <v>6.9122577947093671</v>
      </c>
      <c r="N31" s="24">
        <f t="shared" si="4"/>
        <v>6.0395585133714391</v>
      </c>
      <c r="O31" s="24">
        <f t="shared" si="4"/>
        <v>4.3831026171438729</v>
      </c>
      <c r="P31" s="24">
        <f t="shared" si="4"/>
        <v>14.636837705838666</v>
      </c>
      <c r="Q31" s="24">
        <f t="shared" si="4"/>
        <v>5.453601216430453</v>
      </c>
      <c r="R31" s="24">
        <f t="shared" si="4"/>
        <v>2.7058540820335009</v>
      </c>
      <c r="S31" s="24">
        <f t="shared" si="4"/>
        <v>0.90673316695106998</v>
      </c>
      <c r="T31" s="24">
        <f t="shared" si="4"/>
        <v>3.1699535998640442</v>
      </c>
      <c r="U31" s="23">
        <f t="shared" si="4"/>
        <v>5.7101750740309587</v>
      </c>
      <c r="V31" s="24">
        <f t="shared" si="4"/>
        <v>97.912032986254999</v>
      </c>
      <c r="W31" s="24">
        <f t="shared" si="4"/>
        <v>33.25004500715594</v>
      </c>
      <c r="X31" s="24">
        <f t="shared" si="4"/>
        <v>8.4682643890309439</v>
      </c>
      <c r="Y31" s="11">
        <f t="shared" si="4"/>
        <v>6.3658455581083144</v>
      </c>
    </row>
    <row r="32" spans="1:28">
      <c r="A32" s="5">
        <v>2000</v>
      </c>
      <c r="B32" s="28">
        <f t="shared" si="4"/>
        <v>100</v>
      </c>
      <c r="C32" s="22">
        <f t="shared" si="4"/>
        <v>45.004832088442676</v>
      </c>
      <c r="D32" s="24">
        <f t="shared" si="4"/>
        <v>2.8761309408366933</v>
      </c>
      <c r="E32" s="24">
        <f t="shared" si="4"/>
        <v>7.9130915923830827</v>
      </c>
      <c r="F32" s="24">
        <f t="shared" si="4"/>
        <v>3.4093943059459986</v>
      </c>
      <c r="G32" s="24">
        <f t="shared" si="4"/>
        <v>6.4504888036820622</v>
      </c>
      <c r="H32" s="24">
        <f t="shared" si="4"/>
        <v>24.35572644559484</v>
      </c>
      <c r="I32" s="24">
        <f t="shared" si="4"/>
        <v>9.6531876819763642</v>
      </c>
      <c r="J32" s="23">
        <f t="shared" si="4"/>
        <v>14.702538763618477</v>
      </c>
      <c r="K32" s="24">
        <f t="shared" si="4"/>
        <v>54.995167911557317</v>
      </c>
      <c r="L32" s="24">
        <f t="shared" si="4"/>
        <v>6.617182034324598</v>
      </c>
      <c r="M32" s="24">
        <f t="shared" si="4"/>
        <v>6.6665067739437696</v>
      </c>
      <c r="N32" s="24">
        <f t="shared" si="4"/>
        <v>5.7031580122835681</v>
      </c>
      <c r="O32" s="24">
        <f t="shared" si="4"/>
        <v>4.1770641272999853</v>
      </c>
      <c r="P32" s="24">
        <f t="shared" si="4"/>
        <v>14.067134610563073</v>
      </c>
      <c r="Q32" s="24">
        <f t="shared" si="4"/>
        <v>5.6603106169493405</v>
      </c>
      <c r="R32" s="24">
        <f t="shared" si="4"/>
        <v>2.6461162942172054</v>
      </c>
      <c r="S32" s="24">
        <f t="shared" si="4"/>
        <v>0.91066393623424513</v>
      </c>
      <c r="T32" s="24">
        <f t="shared" si="4"/>
        <v>3.0224718893099753</v>
      </c>
      <c r="U32" s="23">
        <f t="shared" si="4"/>
        <v>5.5245596164315627</v>
      </c>
      <c r="V32" s="24">
        <f t="shared" si="4"/>
        <v>98.121235474006525</v>
      </c>
      <c r="W32" s="24">
        <f t="shared" si="4"/>
        <v>35.678212343923917</v>
      </c>
      <c r="X32" s="24">
        <f t="shared" si="4"/>
        <v>11.160645966167424</v>
      </c>
      <c r="Y32" s="11">
        <f t="shared" si="4"/>
        <v>6.2832253380768019</v>
      </c>
    </row>
    <row r="33" spans="1:25">
      <c r="A33" s="5">
        <v>2001</v>
      </c>
      <c r="B33" s="28">
        <f t="shared" si="4"/>
        <v>100</v>
      </c>
      <c r="C33" s="22">
        <f t="shared" si="4"/>
        <v>43.285335326127225</v>
      </c>
      <c r="D33" s="24">
        <f t="shared" si="4"/>
        <v>2.832838405742633</v>
      </c>
      <c r="E33" s="24">
        <f t="shared" si="4"/>
        <v>7.4996851405892571</v>
      </c>
      <c r="F33" s="24">
        <f t="shared" si="4"/>
        <v>3.4113451262737606</v>
      </c>
      <c r="G33" s="24">
        <f t="shared" si="4"/>
        <v>6.8395740573640156</v>
      </c>
      <c r="H33" s="24">
        <f t="shared" si="4"/>
        <v>22.701892596157556</v>
      </c>
      <c r="I33" s="24">
        <f t="shared" si="4"/>
        <v>9.7232924923051431</v>
      </c>
      <c r="J33" s="23">
        <f t="shared" si="4"/>
        <v>12.978600103852415</v>
      </c>
      <c r="K33" s="24">
        <f t="shared" si="4"/>
        <v>56.714664673872782</v>
      </c>
      <c r="L33" s="24">
        <f t="shared" si="4"/>
        <v>6.7310991346337516</v>
      </c>
      <c r="M33" s="24">
        <f t="shared" si="4"/>
        <v>6.8668460810488181</v>
      </c>
      <c r="N33" s="24">
        <f t="shared" si="4"/>
        <v>5.8504315937982829</v>
      </c>
      <c r="O33" s="24">
        <f t="shared" si="4"/>
        <v>4.3153725019765057</v>
      </c>
      <c r="P33" s="24">
        <f t="shared" si="4"/>
        <v>14.557765188178875</v>
      </c>
      <c r="Q33" s="24">
        <f t="shared" si="4"/>
        <v>5.8130109425301493</v>
      </c>
      <c r="R33" s="24">
        <f t="shared" si="4"/>
        <v>2.8396427225356504</v>
      </c>
      <c r="S33" s="24">
        <f t="shared" si="4"/>
        <v>0.96686173573393919</v>
      </c>
      <c r="T33" s="24">
        <f t="shared" si="4"/>
        <v>3.0278919544642164</v>
      </c>
      <c r="U33" s="23">
        <f t="shared" si="4"/>
        <v>5.7457428189725945</v>
      </c>
      <c r="V33" s="24">
        <f t="shared" si="4"/>
        <v>98.086124502726818</v>
      </c>
      <c r="W33" s="24">
        <f t="shared" si="4"/>
        <v>33.612922863020572</v>
      </c>
      <c r="X33" s="24">
        <f t="shared" si="4"/>
        <v>11.105156235212235</v>
      </c>
      <c r="Y33" s="11">
        <f t="shared" si="4"/>
        <v>5.7891133835677913</v>
      </c>
    </row>
    <row r="34" spans="1:25">
      <c r="A34" s="5">
        <v>2002</v>
      </c>
      <c r="B34" s="28">
        <f t="shared" si="4"/>
        <v>100</v>
      </c>
      <c r="C34" s="22">
        <f t="shared" si="4"/>
        <v>42.165149447536834</v>
      </c>
      <c r="D34" s="24">
        <f t="shared" si="4"/>
        <v>2.7759649332151763</v>
      </c>
      <c r="E34" s="24">
        <f t="shared" si="4"/>
        <v>6.5573670205170949</v>
      </c>
      <c r="F34" s="24">
        <f t="shared" si="4"/>
        <v>3.3485049729546987</v>
      </c>
      <c r="G34" s="24">
        <f t="shared" si="4"/>
        <v>7.0828970722971754</v>
      </c>
      <c r="H34" s="24">
        <f t="shared" si="4"/>
        <v>22.400415448552693</v>
      </c>
      <c r="I34" s="24">
        <f t="shared" si="4"/>
        <v>9.392199196007569</v>
      </c>
      <c r="J34" s="23">
        <f t="shared" si="4"/>
        <v>13.008216252545122</v>
      </c>
      <c r="K34" s="24">
        <f t="shared" si="4"/>
        <v>57.834850552463166</v>
      </c>
      <c r="L34" s="24">
        <f t="shared" si="4"/>
        <v>6.7691383990801794</v>
      </c>
      <c r="M34" s="24">
        <f t="shared" si="4"/>
        <v>7.1642029782754202</v>
      </c>
      <c r="N34" s="24">
        <f t="shared" si="4"/>
        <v>5.8444920072808317</v>
      </c>
      <c r="O34" s="24">
        <f t="shared" si="4"/>
        <v>4.4521412398659299</v>
      </c>
      <c r="P34" s="24">
        <f t="shared" si="4"/>
        <v>14.636273087561474</v>
      </c>
      <c r="Q34" s="24">
        <f t="shared" si="4"/>
        <v>5.9091045360692052</v>
      </c>
      <c r="R34" s="24">
        <f t="shared" si="4"/>
        <v>3.0380977986002518</v>
      </c>
      <c r="S34" s="24">
        <f t="shared" si="4"/>
        <v>1.023242466849198</v>
      </c>
      <c r="T34" s="24">
        <f t="shared" si="4"/>
        <v>3.0912388791639414</v>
      </c>
      <c r="U34" s="23">
        <f t="shared" si="4"/>
        <v>5.9069191597167361</v>
      </c>
      <c r="V34" s="24">
        <f t="shared" si="4"/>
        <v>98.208677064146144</v>
      </c>
      <c r="W34" s="24">
        <f t="shared" si="4"/>
        <v>32.306287442024484</v>
      </c>
      <c r="X34" s="24">
        <f t="shared" si="4"/>
        <v>10.037826013104299</v>
      </c>
      <c r="Y34" s="11">
        <f t="shared" si="4"/>
        <v>5.5104192396522764</v>
      </c>
    </row>
    <row r="35" spans="1:25">
      <c r="A35" s="5">
        <v>2003</v>
      </c>
      <c r="B35" s="28">
        <f t="shared" si="4"/>
        <v>100</v>
      </c>
      <c r="C35" s="22">
        <f t="shared" si="4"/>
        <v>42.457312244324427</v>
      </c>
      <c r="D35" s="24">
        <f t="shared" si="4"/>
        <v>2.6699785581584368</v>
      </c>
      <c r="E35" s="24">
        <f t="shared" si="4"/>
        <v>8.3027880855703788</v>
      </c>
      <c r="F35" s="24">
        <f t="shared" si="4"/>
        <v>3.4214396514648517</v>
      </c>
      <c r="G35" s="24">
        <f t="shared" si="4"/>
        <v>7.1001558474460005</v>
      </c>
      <c r="H35" s="24">
        <f t="shared" si="4"/>
        <v>20.962950101684754</v>
      </c>
      <c r="I35" s="24">
        <f t="shared" si="4"/>
        <v>8.9210555324659619</v>
      </c>
      <c r="J35" s="23">
        <f t="shared" si="4"/>
        <v>12.041894569218796</v>
      </c>
      <c r="K35" s="24">
        <f t="shared" si="4"/>
        <v>57.542687755675573</v>
      </c>
      <c r="L35" s="24">
        <f t="shared" si="4"/>
        <v>6.8307824684836715</v>
      </c>
      <c r="M35" s="24">
        <f t="shared" si="4"/>
        <v>7.3132100936864886</v>
      </c>
      <c r="N35" s="24">
        <f t="shared" si="4"/>
        <v>5.5968837696624387</v>
      </c>
      <c r="O35" s="24">
        <f t="shared" si="4"/>
        <v>4.4144230186435891</v>
      </c>
      <c r="P35" s="24">
        <f t="shared" si="4"/>
        <v>14.555962201949644</v>
      </c>
      <c r="Q35" s="24">
        <f t="shared" si="4"/>
        <v>5.9452990147199252</v>
      </c>
      <c r="R35" s="24">
        <f t="shared" si="4"/>
        <v>3.0786079267713591</v>
      </c>
      <c r="S35" s="24">
        <f t="shared" si="4"/>
        <v>0.99688682967251852</v>
      </c>
      <c r="T35" s="24">
        <f t="shared" si="4"/>
        <v>2.9259325952844639</v>
      </c>
      <c r="U35" s="23">
        <f t="shared" si="4"/>
        <v>5.8846998368014738</v>
      </c>
      <c r="V35" s="24">
        <f t="shared" si="4"/>
        <v>98.220880570169385</v>
      </c>
      <c r="W35" s="24">
        <f t="shared" si="4"/>
        <v>32.68717783871999</v>
      </c>
      <c r="X35" s="24">
        <f t="shared" si="4"/>
        <v>11.811367697918069</v>
      </c>
      <c r="Y35" s="11">
        <f t="shared" si="4"/>
        <v>5.5674126046243648</v>
      </c>
    </row>
    <row r="36" spans="1:25">
      <c r="A36" s="5">
        <v>2004</v>
      </c>
      <c r="B36" s="28">
        <f t="shared" si="4"/>
        <v>100</v>
      </c>
      <c r="C36" s="22">
        <f t="shared" si="4"/>
        <v>42.686212819278246</v>
      </c>
      <c r="D36" s="24">
        <f t="shared" si="4"/>
        <v>2.7464079614167658</v>
      </c>
      <c r="E36" s="24">
        <f t="shared" si="4"/>
        <v>9.2446018949493283</v>
      </c>
      <c r="F36" s="24">
        <f t="shared" si="4"/>
        <v>3.1544396867602389</v>
      </c>
      <c r="G36" s="24">
        <f t="shared" si="4"/>
        <v>7.358684306735773</v>
      </c>
      <c r="H36" s="24">
        <f t="shared" si="4"/>
        <v>20.182078969416136</v>
      </c>
      <c r="I36" s="24">
        <f t="shared" si="4"/>
        <v>8.4686468134472435</v>
      </c>
      <c r="J36" s="23">
        <f t="shared" si="4"/>
        <v>11.713432155968894</v>
      </c>
      <c r="K36" s="24">
        <f t="shared" si="4"/>
        <v>57.313787180721768</v>
      </c>
      <c r="L36" s="24">
        <f t="shared" si="4"/>
        <v>6.9222808942644738</v>
      </c>
      <c r="M36" s="24">
        <f t="shared" si="4"/>
        <v>7.1875842587778305</v>
      </c>
      <c r="N36" s="24">
        <f t="shared" si="4"/>
        <v>5.4890056829771305</v>
      </c>
      <c r="O36" s="24">
        <f t="shared" si="4"/>
        <v>4.4909721794567652</v>
      </c>
      <c r="P36" s="24">
        <f t="shared" si="4"/>
        <v>14.510844692055358</v>
      </c>
      <c r="Q36" s="24">
        <f t="shared" si="4"/>
        <v>5.8583278485280843</v>
      </c>
      <c r="R36" s="24">
        <f t="shared" si="4"/>
        <v>3.1323164118971381</v>
      </c>
      <c r="S36" s="24">
        <f t="shared" si="4"/>
        <v>0.99726069381119076</v>
      </c>
      <c r="T36" s="24">
        <f t="shared" si="4"/>
        <v>2.8940549994530351</v>
      </c>
      <c r="U36" s="23">
        <f t="shared" si="4"/>
        <v>5.8311395195007458</v>
      </c>
      <c r="V36" s="24">
        <f t="shared" si="4"/>
        <v>98.15023156574928</v>
      </c>
      <c r="W36" s="24">
        <f t="shared" si="4"/>
        <v>32.5811205511257</v>
      </c>
      <c r="X36" s="24">
        <f t="shared" si="4"/>
        <v>12.234002968940453</v>
      </c>
      <c r="Y36" s="11">
        <f t="shared" si="4"/>
        <v>5.6015062275600433</v>
      </c>
    </row>
    <row r="37" spans="1:25">
      <c r="A37" s="5">
        <v>2005</v>
      </c>
      <c r="B37" s="28">
        <f t="shared" si="4"/>
        <v>100</v>
      </c>
      <c r="C37" s="22">
        <f t="shared" si="4"/>
        <v>43.093318423318088</v>
      </c>
      <c r="D37" s="24">
        <f t="shared" si="4"/>
        <v>2.3167554239974359</v>
      </c>
      <c r="E37" s="24">
        <f t="shared" si="4"/>
        <v>11.198994275278402</v>
      </c>
      <c r="F37" s="24">
        <f t="shared" si="4"/>
        <v>3.178974702150239</v>
      </c>
      <c r="G37" s="24">
        <f t="shared" si="4"/>
        <v>7.6802019326098465</v>
      </c>
      <c r="H37" s="24">
        <f t="shared" si="4"/>
        <v>18.718392089282172</v>
      </c>
      <c r="I37" s="24">
        <f t="shared" si="4"/>
        <v>7.9057807560667808</v>
      </c>
      <c r="J37" s="23">
        <f t="shared" si="4"/>
        <v>10.812611333215392</v>
      </c>
      <c r="K37" s="24">
        <f t="shared" si="4"/>
        <v>56.906681576681919</v>
      </c>
      <c r="L37" s="24">
        <f t="shared" si="4"/>
        <v>6.9759634348698665</v>
      </c>
      <c r="M37" s="24">
        <f t="shared" si="4"/>
        <v>7.1030187120428927</v>
      </c>
      <c r="N37" s="24">
        <f t="shared" si="4"/>
        <v>5.6589670685446674</v>
      </c>
      <c r="O37" s="24">
        <f t="shared" si="4"/>
        <v>4.4066481831478796</v>
      </c>
      <c r="P37" s="24">
        <f t="shared" si="4"/>
        <v>14.231266374358679</v>
      </c>
      <c r="Q37" s="24">
        <f t="shared" si="4"/>
        <v>5.8583540101013956</v>
      </c>
      <c r="R37" s="24">
        <f t="shared" si="4"/>
        <v>3.1927476190390007</v>
      </c>
      <c r="S37" s="24">
        <f t="shared" si="4"/>
        <v>0.92284633560663887</v>
      </c>
      <c r="T37" s="24">
        <f t="shared" si="4"/>
        <v>2.8361430188665491</v>
      </c>
      <c r="U37" s="23">
        <f t="shared" si="4"/>
        <v>5.7207268201043426</v>
      </c>
      <c r="V37" s="24">
        <f t="shared" si="4"/>
        <v>98.521493250549895</v>
      </c>
      <c r="W37" s="24">
        <f t="shared" si="4"/>
        <v>33.096361066710813</v>
      </c>
      <c r="X37" s="24">
        <f t="shared" si="4"/>
        <v>14.023379977887718</v>
      </c>
      <c r="Y37" s="11">
        <f t="shared" si="4"/>
        <v>5.4718554312606997</v>
      </c>
    </row>
    <row r="38" spans="1:25">
      <c r="A38" s="5">
        <v>2006</v>
      </c>
      <c r="B38" s="28">
        <f t="shared" si="4"/>
        <v>100</v>
      </c>
      <c r="C38" s="22">
        <f t="shared" si="4"/>
        <v>42.31773894145401</v>
      </c>
      <c r="D38" s="24">
        <f t="shared" si="4"/>
        <v>2.0823882961428839</v>
      </c>
      <c r="E38" s="24">
        <f t="shared" si="4"/>
        <v>11.174120155159917</v>
      </c>
      <c r="F38" s="24">
        <f t="shared" si="4"/>
        <v>2.9934802006560046</v>
      </c>
      <c r="G38" s="24">
        <f t="shared" si="4"/>
        <v>8.3878457709578687</v>
      </c>
      <c r="H38" s="24">
        <f t="shared" si="4"/>
        <v>17.679904518537338</v>
      </c>
      <c r="I38" s="24">
        <f t="shared" si="4"/>
        <v>7.4993101258258452</v>
      </c>
      <c r="J38" s="23">
        <f t="shared" si="4"/>
        <v>10.180594392711491</v>
      </c>
      <c r="K38" s="24">
        <f t="shared" si="4"/>
        <v>57.68226105854599</v>
      </c>
      <c r="L38" s="24">
        <f t="shared" si="4"/>
        <v>7.1462968943073788</v>
      </c>
      <c r="M38" s="24">
        <f t="shared" si="4"/>
        <v>7.1645981833008188</v>
      </c>
      <c r="N38" s="24">
        <f t="shared" si="4"/>
        <v>5.7626495061481497</v>
      </c>
      <c r="O38" s="24">
        <f t="shared" si="4"/>
        <v>4.3680236637956176</v>
      </c>
      <c r="P38" s="24">
        <f t="shared" si="4"/>
        <v>14.486058520380016</v>
      </c>
      <c r="Q38" s="24">
        <f t="shared" si="4"/>
        <v>6.0137089551053249</v>
      </c>
      <c r="R38" s="24">
        <f t="shared" si="4"/>
        <v>3.258771983613959</v>
      </c>
      <c r="S38" s="24">
        <f t="shared" si="4"/>
        <v>0.93213387782706858</v>
      </c>
      <c r="T38" s="24">
        <f t="shared" si="4"/>
        <v>2.8102685492949053</v>
      </c>
      <c r="U38" s="23">
        <f t="shared" si="4"/>
        <v>5.7397509247727569</v>
      </c>
      <c r="V38" s="24">
        <f t="shared" si="4"/>
        <v>98.668810582421756</v>
      </c>
      <c r="W38" s="24">
        <f t="shared" si="4"/>
        <v>31.847504874353262</v>
      </c>
      <c r="X38" s="24">
        <f t="shared" si="4"/>
        <v>13.428485098644524</v>
      </c>
      <c r="Y38" s="11">
        <f t="shared" si="4"/>
        <v>5.425295685007014</v>
      </c>
    </row>
    <row r="39" spans="1:25">
      <c r="A39" s="5">
        <v>2007</v>
      </c>
      <c r="B39" s="28">
        <f t="shared" si="4"/>
        <v>100</v>
      </c>
      <c r="C39" s="22">
        <f t="shared" si="4"/>
        <v>41.989414563639968</v>
      </c>
      <c r="D39" s="24">
        <f t="shared" si="4"/>
        <v>2.1211062595360946</v>
      </c>
      <c r="E39" s="24">
        <f t="shared" si="4"/>
        <v>11.084866614131677</v>
      </c>
      <c r="F39" s="24">
        <f t="shared" si="4"/>
        <v>2.9815849186428114</v>
      </c>
      <c r="G39" s="24">
        <f t="shared" si="4"/>
        <v>9.0126742095414443</v>
      </c>
      <c r="H39" s="24">
        <f t="shared" si="4"/>
        <v>16.789182561787936</v>
      </c>
      <c r="I39" s="24">
        <f t="shared" si="4"/>
        <v>7.0990547231754855</v>
      </c>
      <c r="J39" s="23">
        <f t="shared" si="4"/>
        <v>9.690127838612451</v>
      </c>
      <c r="K39" s="24">
        <f t="shared" si="4"/>
        <v>58.010585436360053</v>
      </c>
      <c r="L39" s="24">
        <f t="shared" si="4"/>
        <v>7.1132180379229286</v>
      </c>
      <c r="M39" s="24">
        <f t="shared" si="4"/>
        <v>7.3639142878511157</v>
      </c>
      <c r="N39" s="24">
        <f t="shared" si="4"/>
        <v>5.5862148480641949</v>
      </c>
      <c r="O39" s="24">
        <f t="shared" si="4"/>
        <v>4.3348392236940336</v>
      </c>
      <c r="P39" s="24">
        <f t="shared" si="4"/>
        <v>14.563043545018422</v>
      </c>
      <c r="Q39" s="24">
        <f t="shared" si="4"/>
        <v>6.2267676077895437</v>
      </c>
      <c r="R39" s="24">
        <f t="shared" si="4"/>
        <v>3.3002477793219889</v>
      </c>
      <c r="S39" s="24">
        <f t="shared" si="4"/>
        <v>0.91501402651815966</v>
      </c>
      <c r="T39" s="24">
        <f t="shared" si="4"/>
        <v>2.8278217559078085</v>
      </c>
      <c r="U39" s="23">
        <f t="shared" si="4"/>
        <v>5.7795043242718451</v>
      </c>
      <c r="V39" s="24">
        <f t="shared" si="4"/>
        <v>98.565336937473745</v>
      </c>
      <c r="W39" s="24">
        <f t="shared" si="4"/>
        <v>30.855634094562422</v>
      </c>
      <c r="X39" s="24">
        <f t="shared" si="4"/>
        <v>13.29863183413544</v>
      </c>
      <c r="Y39" s="11">
        <f t="shared" si="4"/>
        <v>5.4655122917910468</v>
      </c>
    </row>
    <row r="40" spans="1:25">
      <c r="A40" s="5">
        <v>2008</v>
      </c>
      <c r="B40" s="28">
        <f t="shared" si="4"/>
        <v>100</v>
      </c>
      <c r="C40" s="22">
        <f t="shared" si="4"/>
        <v>43.080587102177745</v>
      </c>
      <c r="D40" s="24">
        <f t="shared" si="4"/>
        <v>2.4141736921060915</v>
      </c>
      <c r="E40" s="24">
        <f t="shared" si="4"/>
        <v>13.373778879617767</v>
      </c>
      <c r="F40" s="24">
        <f t="shared" si="4"/>
        <v>2.97867520560296</v>
      </c>
      <c r="G40" s="24">
        <f t="shared" si="4"/>
        <v>9.3028785210224303</v>
      </c>
      <c r="H40" s="24">
        <f t="shared" si="4"/>
        <v>15.011080803828502</v>
      </c>
      <c r="I40" s="24">
        <f t="shared" si="4"/>
        <v>6.4479210528288977</v>
      </c>
      <c r="J40" s="23">
        <f t="shared" si="4"/>
        <v>8.5631597509996027</v>
      </c>
      <c r="K40" s="24">
        <f t="shared" si="4"/>
        <v>56.919412897822241</v>
      </c>
      <c r="L40" s="24">
        <f t="shared" si="4"/>
        <v>6.7566068467029723</v>
      </c>
      <c r="M40" s="24">
        <f t="shared" si="4"/>
        <v>7.2133431133893016</v>
      </c>
      <c r="N40" s="24">
        <f t="shared" si="4"/>
        <v>5.4023126703943882</v>
      </c>
      <c r="O40" s="24">
        <f t="shared" si="4"/>
        <v>4.2828070466888652</v>
      </c>
      <c r="P40" s="24">
        <f t="shared" si="4"/>
        <v>14.202006912364951</v>
      </c>
      <c r="Q40" s="24">
        <f t="shared" ref="Q40:Y40" si="5">IF(ISERROR((Q16/$B16)*100),"..",(Q16/$B16)*100)</f>
        <v>6.2946589604725141</v>
      </c>
      <c r="R40" s="24">
        <f t="shared" si="5"/>
        <v>3.2400483607377746</v>
      </c>
      <c r="S40" s="24">
        <f t="shared" si="5"/>
        <v>0.91994309594790169</v>
      </c>
      <c r="T40" s="24">
        <f t="shared" si="5"/>
        <v>2.8349012659576487</v>
      </c>
      <c r="U40" s="23">
        <f t="shared" si="5"/>
        <v>5.7727846251659267</v>
      </c>
      <c r="V40" s="24">
        <f t="shared" si="5"/>
        <v>98.163259523056141</v>
      </c>
      <c r="W40" s="24">
        <f t="shared" si="5"/>
        <v>31.363534889049227</v>
      </c>
      <c r="X40" s="24">
        <f t="shared" si="5"/>
        <v>15.517548864857483</v>
      </c>
      <c r="Y40" s="11">
        <f t="shared" si="5"/>
        <v>5.3787783376074323</v>
      </c>
    </row>
    <row r="41" spans="1:25">
      <c r="A41" s="5">
        <v>2009</v>
      </c>
      <c r="B41" s="28" t="str">
        <f t="shared" ref="B41:Y42" si="6">IF(ISERROR((B17/$B17)*100),"..",(B17/$B17)*100)</f>
        <v>..</v>
      </c>
      <c r="C41" s="22" t="str">
        <f t="shared" si="6"/>
        <v>..</v>
      </c>
      <c r="D41" s="24" t="str">
        <f t="shared" si="6"/>
        <v>..</v>
      </c>
      <c r="E41" s="24" t="str">
        <f t="shared" si="6"/>
        <v>..</v>
      </c>
      <c r="F41" s="24" t="str">
        <f t="shared" si="6"/>
        <v>..</v>
      </c>
      <c r="G41" s="24" t="str">
        <f t="shared" si="6"/>
        <v>..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 t="str">
        <f t="shared" si="6"/>
        <v>..</v>
      </c>
      <c r="N41" s="24" t="str">
        <f t="shared" si="6"/>
        <v>..</v>
      </c>
      <c r="O41" s="24" t="str">
        <f t="shared" si="6"/>
        <v>..</v>
      </c>
      <c r="P41" s="24" t="str">
        <f t="shared" si="6"/>
        <v>..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 t="str">
        <f t="shared" si="6"/>
        <v>..</v>
      </c>
      <c r="W41" s="24" t="str">
        <f t="shared" si="6"/>
        <v>..</v>
      </c>
      <c r="X41" s="24" t="str">
        <f t="shared" si="6"/>
        <v>..</v>
      </c>
      <c r="Y41" s="11" t="str">
        <f t="shared" si="6"/>
        <v>..</v>
      </c>
    </row>
    <row r="42" spans="1:25">
      <c r="A42" s="5">
        <v>2010</v>
      </c>
      <c r="B42" s="28" t="str">
        <f t="shared" si="6"/>
        <v>..</v>
      </c>
      <c r="C42" s="22" t="str">
        <f t="shared" si="6"/>
        <v>..</v>
      </c>
      <c r="D42" s="24" t="str">
        <f t="shared" si="6"/>
        <v>..</v>
      </c>
      <c r="E42" s="24" t="str">
        <f t="shared" si="6"/>
        <v>..</v>
      </c>
      <c r="F42" s="24" t="str">
        <f t="shared" si="6"/>
        <v>..</v>
      </c>
      <c r="G42" s="24" t="str">
        <f t="shared" si="6"/>
        <v>..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 t="str">
        <f t="shared" si="6"/>
        <v>..</v>
      </c>
      <c r="N42" s="24" t="str">
        <f t="shared" si="6"/>
        <v>..</v>
      </c>
      <c r="O42" s="24" t="str">
        <f t="shared" si="6"/>
        <v>..</v>
      </c>
      <c r="P42" s="24" t="str">
        <f t="shared" si="6"/>
        <v>..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 t="str">
        <f t="shared" si="6"/>
        <v>..</v>
      </c>
      <c r="W42" s="24" t="str">
        <f t="shared" si="6"/>
        <v>..</v>
      </c>
      <c r="X42" s="24" t="str">
        <f t="shared" si="6"/>
        <v>..</v>
      </c>
      <c r="Y42" s="11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W45" s="1" t="s">
        <v>35</v>
      </c>
    </row>
    <row r="46" spans="1:25">
      <c r="V46" s="1" t="s">
        <v>20</v>
      </c>
      <c r="W46" s="1" t="s">
        <v>36</v>
      </c>
    </row>
  </sheetData>
  <mergeCells count="6">
    <mergeCell ref="V4:Y4"/>
    <mergeCell ref="V28:Y28"/>
    <mergeCell ref="B4:J4"/>
    <mergeCell ref="K4:U4"/>
    <mergeCell ref="B28:J28"/>
    <mergeCell ref="K28:U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Contents'!B38</f>
        <v>Table 29: M&amp;E Investment Intensity, Canada, Business Sector Industries, 1997-2010</v>
      </c>
      <c r="K1" s="7" t="str">
        <f>B1 &amp; " (continued)"</f>
        <v>Table 29: M&amp;E Investment Intensity, Canada, Business Sector Industries, 1997-2010 (continued)</v>
      </c>
      <c r="L1" s="7"/>
      <c r="V1" s="7" t="str">
        <f>K1</f>
        <v>Table 29: M&amp;E Investment Intensity,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220</v>
      </c>
      <c r="C4" s="78"/>
      <c r="D4" s="78"/>
      <c r="E4" s="78"/>
      <c r="F4" s="78"/>
      <c r="G4" s="78"/>
      <c r="H4" s="78"/>
      <c r="I4" s="78"/>
      <c r="J4" s="78"/>
      <c r="K4" s="78" t="s">
        <v>220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220</v>
      </c>
      <c r="W4" s="76"/>
      <c r="X4" s="76"/>
      <c r="Y4" s="76"/>
    </row>
    <row r="5" spans="1:25">
      <c r="A5" s="5">
        <v>1997</v>
      </c>
      <c r="B5" s="28">
        <f>IF(ISERROR('M&amp;E_Inv_Can'!B52/Hrs_Wkd_Can!B5),"..",'M&amp;E_Inv_Can'!B52/Hrs_Wkd_Can!B5)</f>
        <v>3.3228756999564677</v>
      </c>
      <c r="C5" s="22">
        <f>IF(ISERROR('M&amp;E_Inv_Can'!C52/Hrs_Wkd_Can!C5),"..",'M&amp;E_Inv_Can'!C52/Hrs_Wkd_Can!C5)</f>
        <v>4.4114154627479722</v>
      </c>
      <c r="D5" s="24">
        <f>IF(ISERROR('M&amp;E_Inv_Can'!D52/Hrs_Wkd_Can!D5),"..",'M&amp;E_Inv_Can'!D52/Hrs_Wkd_Can!D5)</f>
        <v>3.4750244963540622</v>
      </c>
      <c r="E5" s="24" t="str">
        <f>IF(ISERROR('M&amp;E_Inv_Can'!#REF!/Hrs_Wkd_Can!E5),"..",'M&amp;E_Inv_Can'!#REF!/Hrs_Wkd_Can!E5)</f>
        <v>..</v>
      </c>
      <c r="F5" s="24">
        <f>IF(ISERROR('M&amp;E_Inv_Can'!F52/Hrs_Wkd_Can!F5),"..",'M&amp;E_Inv_Can'!F52/Hrs_Wkd_Can!F5)</f>
        <v>16.402765388046387</v>
      </c>
      <c r="G5" s="24">
        <f>IF(ISERROR('M&amp;E_Inv_Can'!G52/Hrs_Wkd_Can!G5),"..",'M&amp;E_Inv_Can'!G52/Hrs_Wkd_Can!G5)</f>
        <v>1.5131869406030227</v>
      </c>
      <c r="H5" s="24">
        <f>IF(ISERROR('M&amp;E_Inv_Can'!H52/Hrs_Wkd_Can!H5),"..",'M&amp;E_Inv_Can'!H52/Hrs_Wkd_Can!H5)</f>
        <v>4.969524650685508</v>
      </c>
      <c r="I5" s="24" t="str">
        <f>IF(ISERROR('M&amp;E_Inv_Can'!I52/Hrs_Wkd_Can!I5),"..",'M&amp;E_Inv_Can'!I52/Hrs_Wkd_Can!I5)</f>
        <v>..</v>
      </c>
      <c r="J5" s="23" t="str">
        <f>IF(ISERROR('M&amp;E_Inv_Can'!J52/Hrs_Wkd_Can!J5),"..",'M&amp;E_Inv_Can'!J52/Hrs_Wkd_Can!J5)</f>
        <v>..</v>
      </c>
      <c r="K5" s="24">
        <f>IF(ISERROR('M&amp;E_Inv_Can'!K52/Hrs_Wkd_Can!K5),"..",'M&amp;E_Inv_Can'!K52/Hrs_Wkd_Can!K5)</f>
        <v>2.7526007785646125</v>
      </c>
      <c r="L5" s="24">
        <f>IF(ISERROR('M&amp;E_Inv_Can'!L52/Hrs_Wkd_Can!L5),"..",'M&amp;E_Inv_Can'!L52/Hrs_Wkd_Can!L5)</f>
        <v>1.9989381452982287</v>
      </c>
      <c r="M5" s="24">
        <f>IF(ISERROR('M&amp;E_Inv_Can'!M52/Hrs_Wkd_Can!M5),"..",'M&amp;E_Inv_Can'!M52/Hrs_Wkd_Can!M5)</f>
        <v>1.0552732120206145</v>
      </c>
      <c r="N5" s="24">
        <f>IF(ISERROR('M&amp;E_Inv_Can'!N52/Hrs_Wkd_Can!N5),"..",'M&amp;E_Inv_Can'!N52/Hrs_Wkd_Can!N5)</f>
        <v>5.3055917987676704</v>
      </c>
      <c r="O5" s="24">
        <f>IF(ISERROR('M&amp;E_Inv_Can'!O52/Hrs_Wkd_Can!O5),"..",'M&amp;E_Inv_Can'!O52/Hrs_Wkd_Can!O5)</f>
        <v>12.379403771838387</v>
      </c>
      <c r="P5" s="24">
        <f>IF(ISERROR('M&amp;E_Inv_Can'!P52/Hrs_Wkd_Can!P5),"..",'M&amp;E_Inv_Can'!P52/Hrs_Wkd_Can!P5)</f>
        <v>9.1876420162998258</v>
      </c>
      <c r="Q5" s="24">
        <f>IF(ISERROR('M&amp;E_Inv_Can'!Q52/Hrs_Wkd_Can!Q5),"..",'M&amp;E_Inv_Can'!Q52/Hrs_Wkd_Can!Q5)</f>
        <v>1.2459178309145651</v>
      </c>
      <c r="R5" s="24">
        <f>IF(ISERROR('M&amp;E_Inv_Can'!R52/Hrs_Wkd_Can!R5),"..",'M&amp;E_Inv_Can'!R52/Hrs_Wkd_Can!R5)</f>
        <v>0.7243794106152186</v>
      </c>
      <c r="S5" s="24">
        <f>IF(ISERROR('M&amp;E_Inv_Can'!S52/Hrs_Wkd_Can!S5),"..",'M&amp;E_Inv_Can'!S52/Hrs_Wkd_Can!S5)</f>
        <v>0.871189730329478</v>
      </c>
      <c r="T5" s="24">
        <f>IF(ISERROR('M&amp;E_Inv_Can'!T52/Hrs_Wkd_Can!T5),"..",'M&amp;E_Inv_Can'!T52/Hrs_Wkd_Can!T5)</f>
        <v>0.34653940157626145</v>
      </c>
      <c r="U5" s="23">
        <f>IF(ISERROR('M&amp;E_Inv_Can'!U52/Hrs_Wkd_Can!U5),"..",'M&amp;E_Inv_Can'!U52/Hrs_Wkd_Can!U5)</f>
        <v>0.48135021624069069</v>
      </c>
      <c r="V5" s="24">
        <f>IF(ISERROR('M&amp;E_Inv_Can'!V52/Hrs_Wkd_Can!V5),"..",'M&amp;E_Inv_Can'!V52/Hrs_Wkd_Can!V5)</f>
        <v>3.2771659186301192</v>
      </c>
      <c r="W5" s="24">
        <f>IF(ISERROR('M&amp;E_Inv_Can'!W52/Hrs_Wkd_Can!W5),"..",'M&amp;E_Inv_Can'!W52/Hrs_Wkd_Can!W5)</f>
        <v>6.5643779202329595</v>
      </c>
      <c r="X5" s="24" t="str">
        <f>IF(ISERROR('M&amp;E_Inv_Can'!X52/Hrs_Wkd_Can!X5),"..",'M&amp;E_Inv_Can'!X52/Hrs_Wkd_Can!X5)</f>
        <v>..</v>
      </c>
      <c r="Y5" s="11" t="str">
        <f>IF(ISERROR('M&amp;E_Inv_Can'!Y52/Hrs_Wkd_Can!Y5),"..",'M&amp;E_Inv_Can'!Y52/Hrs_Wkd_Can!Y5)</f>
        <v>..</v>
      </c>
    </row>
    <row r="6" spans="1:25">
      <c r="A6" s="5">
        <v>1998</v>
      </c>
      <c r="B6" s="28">
        <f>IF(ISERROR('M&amp;E_Inv_Can'!B53/Hrs_Wkd_Can!B6),"..",'M&amp;E_Inv_Can'!B53/Hrs_Wkd_Can!B6)</f>
        <v>3.5133670796017018</v>
      </c>
      <c r="C6" s="22">
        <f>IF(ISERROR('M&amp;E_Inv_Can'!C53/Hrs_Wkd_Can!C6),"..",'M&amp;E_Inv_Can'!C53/Hrs_Wkd_Can!C6)</f>
        <v>4.6422991442304546</v>
      </c>
      <c r="D6" s="24">
        <f>IF(ISERROR('M&amp;E_Inv_Can'!D53/Hrs_Wkd_Can!D6),"..",'M&amp;E_Inv_Can'!D53/Hrs_Wkd_Can!D6)</f>
        <v>3.6661467878220959</v>
      </c>
      <c r="E6" s="24">
        <f>IF(ISERROR('M&amp;E_Inv_Can'!E52/Hrs_Wkd_Can!E6),"..",'M&amp;E_Inv_Can'!E52/Hrs_Wkd_Can!E6)</f>
        <v>11.664951609749219</v>
      </c>
      <c r="F6" s="24">
        <f>IF(ISERROR('M&amp;E_Inv_Can'!F53/Hrs_Wkd_Can!F6),"..",'M&amp;E_Inv_Can'!F53/Hrs_Wkd_Can!F6)</f>
        <v>19.433070866141733</v>
      </c>
      <c r="G6" s="24">
        <f>IF(ISERROR('M&amp;E_Inv_Can'!G53/Hrs_Wkd_Can!G6),"..",'M&amp;E_Inv_Can'!G53/Hrs_Wkd_Can!G6)</f>
        <v>1.5695397125394639</v>
      </c>
      <c r="H6" s="24">
        <f>IF(ISERROR('M&amp;E_Inv_Can'!H53/Hrs_Wkd_Can!H6),"..",'M&amp;E_Inv_Can'!H53/Hrs_Wkd_Can!H6)</f>
        <v>5.1882500601905317</v>
      </c>
      <c r="I6" s="24" t="str">
        <f>IF(ISERROR('M&amp;E_Inv_Can'!I53/Hrs_Wkd_Can!I6),"..",'M&amp;E_Inv_Can'!I53/Hrs_Wkd_Can!I6)</f>
        <v>..</v>
      </c>
      <c r="J6" s="23" t="str">
        <f>IF(ISERROR('M&amp;E_Inv_Can'!J53/Hrs_Wkd_Can!J6),"..",'M&amp;E_Inv_Can'!J53/Hrs_Wkd_Can!J6)</f>
        <v>..</v>
      </c>
      <c r="K6" s="24">
        <f>IF(ISERROR('M&amp;E_Inv_Can'!K53/Hrs_Wkd_Can!K6),"..",'M&amp;E_Inv_Can'!K53/Hrs_Wkd_Can!K6)</f>
        <v>2.9435242941799618</v>
      </c>
      <c r="L6" s="24">
        <f>IF(ISERROR('M&amp;E_Inv_Can'!L53/Hrs_Wkd_Can!L6),"..",'M&amp;E_Inv_Can'!L53/Hrs_Wkd_Can!L6)</f>
        <v>1.7883754582809133</v>
      </c>
      <c r="M6" s="24">
        <f>IF(ISERROR('M&amp;E_Inv_Can'!M53/Hrs_Wkd_Can!M6),"..",'M&amp;E_Inv_Can'!M53/Hrs_Wkd_Can!M6)</f>
        <v>0.98605715187252252</v>
      </c>
      <c r="N6" s="24">
        <f>IF(ISERROR('M&amp;E_Inv_Can'!N53/Hrs_Wkd_Can!N6),"..",'M&amp;E_Inv_Can'!N53/Hrs_Wkd_Can!N6)</f>
        <v>5.5453588490917438</v>
      </c>
      <c r="O6" s="24">
        <f>IF(ISERROR('M&amp;E_Inv_Can'!O53/Hrs_Wkd_Can!O6),"..",'M&amp;E_Inv_Can'!O53/Hrs_Wkd_Can!O6)</f>
        <v>12.089930487178687</v>
      </c>
      <c r="P6" s="24">
        <f>IF(ISERROR('M&amp;E_Inv_Can'!P53/Hrs_Wkd_Can!P6),"..",'M&amp;E_Inv_Can'!P53/Hrs_Wkd_Can!P6)</f>
        <v>11.332935982222741</v>
      </c>
      <c r="Q6" s="24">
        <f>IF(ISERROR('M&amp;E_Inv_Can'!Q53/Hrs_Wkd_Can!Q6),"..",'M&amp;E_Inv_Can'!Q53/Hrs_Wkd_Can!Q6)</f>
        <v>1.5320341212494966</v>
      </c>
      <c r="R6" s="24">
        <f>IF(ISERROR('M&amp;E_Inv_Can'!R53/Hrs_Wkd_Can!R6),"..",'M&amp;E_Inv_Can'!R53/Hrs_Wkd_Can!R6)</f>
        <v>0.50629448727933679</v>
      </c>
      <c r="S6" s="24">
        <f>IF(ISERROR('M&amp;E_Inv_Can'!S53/Hrs_Wkd_Can!S6),"..",'M&amp;E_Inv_Can'!S53/Hrs_Wkd_Can!S6)</f>
        <v>0.91933351278281772</v>
      </c>
      <c r="T6" s="24">
        <f>IF(ISERROR('M&amp;E_Inv_Can'!T53/Hrs_Wkd_Can!T6),"..",'M&amp;E_Inv_Can'!T53/Hrs_Wkd_Can!T6)</f>
        <v>0.4416644056206967</v>
      </c>
      <c r="U6" s="23">
        <f>IF(ISERROR('M&amp;E_Inv_Can'!U53/Hrs_Wkd_Can!U6),"..",'M&amp;E_Inv_Can'!U53/Hrs_Wkd_Can!U6)</f>
        <v>0.38641433692911942</v>
      </c>
      <c r="V6" s="24">
        <f>IF(ISERROR('M&amp;E_Inv_Can'!V53/Hrs_Wkd_Can!V6),"..",'M&amp;E_Inv_Can'!V53/Hrs_Wkd_Can!V6)</f>
        <v>3.4666382335292529</v>
      </c>
      <c r="W6" s="24">
        <f>IF(ISERROR('M&amp;E_Inv_Can'!W53/Hrs_Wkd_Can!W6),"..",'M&amp;E_Inv_Can'!W53/Hrs_Wkd_Can!W6)</f>
        <v>6.9285486766972877</v>
      </c>
      <c r="X6" s="24" t="str">
        <f>IF(ISERROR('M&amp;E_Inv_Can'!X53/Hrs_Wkd_Can!X6),"..",'M&amp;E_Inv_Can'!X53/Hrs_Wkd_Can!X6)</f>
        <v>..</v>
      </c>
      <c r="Y6" s="11" t="str">
        <f>IF(ISERROR('M&amp;E_Inv_Can'!Y53/Hrs_Wkd_Can!Y6),"..",'M&amp;E_Inv_Can'!Y53/Hrs_Wkd_Can!Y6)</f>
        <v>..</v>
      </c>
    </row>
    <row r="7" spans="1:25">
      <c r="A7" s="5">
        <v>1999</v>
      </c>
      <c r="B7" s="28">
        <f>IF(ISERROR('M&amp;E_Inv_Can'!B54/Hrs_Wkd_Can!B7),"..",'M&amp;E_Inv_Can'!B54/Hrs_Wkd_Can!B7)</f>
        <v>3.7084604776507515</v>
      </c>
      <c r="C7" s="22">
        <f>IF(ISERROR('M&amp;E_Inv_Can'!C54/Hrs_Wkd_Can!C7),"..",'M&amp;E_Inv_Can'!C54/Hrs_Wkd_Can!C7)</f>
        <v>4.581621514960128</v>
      </c>
      <c r="D7" s="24">
        <f>IF(ISERROR('M&amp;E_Inv_Can'!D54/Hrs_Wkd_Can!D7),"..",'M&amp;E_Inv_Can'!D54/Hrs_Wkd_Can!D7)</f>
        <v>3.2514463804911333</v>
      </c>
      <c r="E7" s="24">
        <f>IF(ISERROR('M&amp;E_Inv_Can'!E53/Hrs_Wkd_Can!E7),"..",'M&amp;E_Inv_Can'!E53/Hrs_Wkd_Can!E7)</f>
        <v>11.454831752986685</v>
      </c>
      <c r="F7" s="24">
        <f>IF(ISERROR('M&amp;E_Inv_Can'!F54/Hrs_Wkd_Can!F7),"..",'M&amp;E_Inv_Can'!F54/Hrs_Wkd_Can!F7)</f>
        <v>22.091591221756971</v>
      </c>
      <c r="G7" s="24">
        <f>IF(ISERROR('M&amp;E_Inv_Can'!G54/Hrs_Wkd_Can!G7),"..",'M&amp;E_Inv_Can'!G54/Hrs_Wkd_Can!G7)</f>
        <v>1.8187563736587151</v>
      </c>
      <c r="H7" s="24">
        <f>IF(ISERROR('M&amp;E_Inv_Can'!H54/Hrs_Wkd_Can!H7),"..",'M&amp;E_Inv_Can'!H54/Hrs_Wkd_Can!H7)</f>
        <v>4.9245019687180829</v>
      </c>
      <c r="I7" s="24" t="str">
        <f>IF(ISERROR('M&amp;E_Inv_Can'!I54/Hrs_Wkd_Can!I7),"..",'M&amp;E_Inv_Can'!I54/Hrs_Wkd_Can!I7)</f>
        <v>..</v>
      </c>
      <c r="J7" s="23" t="str">
        <f>IF(ISERROR('M&amp;E_Inv_Can'!J54/Hrs_Wkd_Can!J7),"..",'M&amp;E_Inv_Can'!J54/Hrs_Wkd_Can!J7)</f>
        <v>..</v>
      </c>
      <c r="K7" s="24">
        <f>IF(ISERROR('M&amp;E_Inv_Can'!K54/Hrs_Wkd_Can!K7),"..",'M&amp;E_Inv_Can'!K54/Hrs_Wkd_Can!K7)</f>
        <v>3.2659545480227794</v>
      </c>
      <c r="L7" s="24">
        <f>IF(ISERROR('M&amp;E_Inv_Can'!L54/Hrs_Wkd_Can!L7),"..",'M&amp;E_Inv_Can'!L54/Hrs_Wkd_Can!L7)</f>
        <v>1.8776342446924246</v>
      </c>
      <c r="M7" s="24">
        <f>IF(ISERROR('M&amp;E_Inv_Can'!M54/Hrs_Wkd_Can!M7),"..",'M&amp;E_Inv_Can'!M54/Hrs_Wkd_Can!M7)</f>
        <v>0.98741044367988906</v>
      </c>
      <c r="N7" s="24">
        <f>IF(ISERROR('M&amp;E_Inv_Can'!N54/Hrs_Wkd_Can!N7),"..",'M&amp;E_Inv_Can'!N54/Hrs_Wkd_Can!N7)</f>
        <v>6.2783877042278933</v>
      </c>
      <c r="O7" s="24">
        <f>IF(ISERROR('M&amp;E_Inv_Can'!O54/Hrs_Wkd_Can!O7),"..",'M&amp;E_Inv_Can'!O54/Hrs_Wkd_Can!O7)</f>
        <v>10.932100340276927</v>
      </c>
      <c r="P7" s="24">
        <f>IF(ISERROR('M&amp;E_Inv_Can'!P54/Hrs_Wkd_Can!P7),"..",'M&amp;E_Inv_Can'!P54/Hrs_Wkd_Can!P7)</f>
        <v>13.590131533760289</v>
      </c>
      <c r="Q7" s="24">
        <f>IF(ISERROR('M&amp;E_Inv_Can'!Q54/Hrs_Wkd_Can!Q7),"..",'M&amp;E_Inv_Can'!Q54/Hrs_Wkd_Can!Q7)</f>
        <v>1.6583078543891057</v>
      </c>
      <c r="R7" s="24">
        <f>IF(ISERROR('M&amp;E_Inv_Can'!R54/Hrs_Wkd_Can!R7),"..",'M&amp;E_Inv_Can'!R54/Hrs_Wkd_Can!R7)</f>
        <v>0.46347949492671014</v>
      </c>
      <c r="S7" s="24">
        <f>IF(ISERROR('M&amp;E_Inv_Can'!S54/Hrs_Wkd_Can!S7),"..",'M&amp;E_Inv_Can'!S54/Hrs_Wkd_Can!S7)</f>
        <v>1.3946451262083404</v>
      </c>
      <c r="T7" s="24">
        <f>IF(ISERROR('M&amp;E_Inv_Can'!T54/Hrs_Wkd_Can!T7),"..",'M&amp;E_Inv_Can'!T54/Hrs_Wkd_Can!T7)</f>
        <v>0.38752091800143434</v>
      </c>
      <c r="U7" s="23">
        <f>IF(ISERROR('M&amp;E_Inv_Can'!U54/Hrs_Wkd_Can!U7),"..",'M&amp;E_Inv_Can'!U54/Hrs_Wkd_Can!U7)</f>
        <v>0.39157936850119046</v>
      </c>
      <c r="V7" s="24">
        <f>IF(ISERROR('M&amp;E_Inv_Can'!V54/Hrs_Wkd_Can!V7),"..",'M&amp;E_Inv_Can'!V54/Hrs_Wkd_Can!V7)</f>
        <v>3.691333968806692</v>
      </c>
      <c r="W7" s="24">
        <f>IF(ISERROR('M&amp;E_Inv_Can'!W54/Hrs_Wkd_Can!W7),"..",'M&amp;E_Inv_Can'!W54/Hrs_Wkd_Can!W7)</f>
        <v>6.8865481523763057</v>
      </c>
      <c r="X7" s="24" t="str">
        <f>IF(ISERROR('M&amp;E_Inv_Can'!X54/Hrs_Wkd_Can!X7),"..",'M&amp;E_Inv_Can'!X54/Hrs_Wkd_Can!X7)</f>
        <v>..</v>
      </c>
      <c r="Y7" s="11" t="str">
        <f>IF(ISERROR('M&amp;E_Inv_Can'!Y54/Hrs_Wkd_Can!Y7),"..",'M&amp;E_Inv_Can'!Y54/Hrs_Wkd_Can!Y7)</f>
        <v>..</v>
      </c>
    </row>
    <row r="8" spans="1:25">
      <c r="A8" s="5">
        <v>2000</v>
      </c>
      <c r="B8" s="28">
        <f>IF(ISERROR('M&amp;E_Inv_Can'!B55/Hrs_Wkd_Can!B8),"..",'M&amp;E_Inv_Can'!B55/Hrs_Wkd_Can!B8)</f>
        <v>3.8433105713320139</v>
      </c>
      <c r="C8" s="22">
        <f>IF(ISERROR('M&amp;E_Inv_Can'!C55/Hrs_Wkd_Can!C8),"..",'M&amp;E_Inv_Can'!C55/Hrs_Wkd_Can!C8)</f>
        <v>4.6191054262822151</v>
      </c>
      <c r="D8" s="24">
        <f>IF(ISERROR('M&amp;E_Inv_Can'!D55/Hrs_Wkd_Can!D8),"..",'M&amp;E_Inv_Can'!D55/Hrs_Wkd_Can!D8)</f>
        <v>3.4368160979575793</v>
      </c>
      <c r="E8" s="24">
        <f>IF(ISERROR('M&amp;E_Inv_Can'!E54/Hrs_Wkd_Can!E8),"..",'M&amp;E_Inv_Can'!E54/Hrs_Wkd_Can!E8)</f>
        <v>10.713712514969322</v>
      </c>
      <c r="F8" s="24">
        <f>IF(ISERROR('M&amp;E_Inv_Can'!F55/Hrs_Wkd_Can!F8),"..",'M&amp;E_Inv_Can'!F55/Hrs_Wkd_Can!F8)</f>
        <v>19.589694370294829</v>
      </c>
      <c r="G8" s="24">
        <f>IF(ISERROR('M&amp;E_Inv_Can'!G55/Hrs_Wkd_Can!G8),"..",'M&amp;E_Inv_Can'!G55/Hrs_Wkd_Can!G8)</f>
        <v>1.9010853137668879</v>
      </c>
      <c r="H8" s="24">
        <f>IF(ISERROR('M&amp;E_Inv_Can'!H55/Hrs_Wkd_Can!H8),"..",'M&amp;E_Inv_Can'!H55/Hrs_Wkd_Can!H8)</f>
        <v>4.7453044857265576</v>
      </c>
      <c r="I8" s="24" t="str">
        <f>IF(ISERROR('M&amp;E_Inv_Can'!I55/Hrs_Wkd_Can!I8),"..",'M&amp;E_Inv_Can'!I55/Hrs_Wkd_Can!I8)</f>
        <v>..</v>
      </c>
      <c r="J8" s="23" t="str">
        <f>IF(ISERROR('M&amp;E_Inv_Can'!J55/Hrs_Wkd_Can!J8),"..",'M&amp;E_Inv_Can'!J55/Hrs_Wkd_Can!J8)</f>
        <v>..</v>
      </c>
      <c r="K8" s="24">
        <f>IF(ISERROR('M&amp;E_Inv_Can'!K55/Hrs_Wkd_Can!K8),"..",'M&amp;E_Inv_Can'!K55/Hrs_Wkd_Can!K8)</f>
        <v>3.4420163131773647</v>
      </c>
      <c r="L8" s="24">
        <f>IF(ISERROR('M&amp;E_Inv_Can'!L55/Hrs_Wkd_Can!L8),"..",'M&amp;E_Inv_Can'!L55/Hrs_Wkd_Can!L8)</f>
        <v>1.7984537279755781</v>
      </c>
      <c r="M8" s="24">
        <f>IF(ISERROR('M&amp;E_Inv_Can'!M55/Hrs_Wkd_Can!M8),"..",'M&amp;E_Inv_Can'!M55/Hrs_Wkd_Can!M8)</f>
        <v>1.1235375766951912</v>
      </c>
      <c r="N8" s="24">
        <f>IF(ISERROR('M&amp;E_Inv_Can'!N55/Hrs_Wkd_Can!N8),"..",'M&amp;E_Inv_Can'!N55/Hrs_Wkd_Can!N8)</f>
        <v>5.309355370964429</v>
      </c>
      <c r="O8" s="24">
        <f>IF(ISERROR('M&amp;E_Inv_Can'!O55/Hrs_Wkd_Can!O8),"..",'M&amp;E_Inv_Can'!O55/Hrs_Wkd_Can!O8)</f>
        <v>12.789063477904023</v>
      </c>
      <c r="P8" s="24">
        <f>IF(ISERROR('M&amp;E_Inv_Can'!P55/Hrs_Wkd_Can!P8),"..",'M&amp;E_Inv_Can'!P55/Hrs_Wkd_Can!P8)</f>
        <v>14.264011409214337</v>
      </c>
      <c r="Q8" s="24">
        <f>IF(ISERROR('M&amp;E_Inv_Can'!Q55/Hrs_Wkd_Can!Q8),"..",'M&amp;E_Inv_Can'!Q55/Hrs_Wkd_Can!Q8)</f>
        <v>2.0129183388298646</v>
      </c>
      <c r="R8" s="24">
        <f>IF(ISERROR('M&amp;E_Inv_Can'!R55/Hrs_Wkd_Can!R8),"..",'M&amp;E_Inv_Can'!R55/Hrs_Wkd_Can!R8)</f>
        <v>0.53626867099877573</v>
      </c>
      <c r="S8" s="24">
        <f>IF(ISERROR('M&amp;E_Inv_Can'!S55/Hrs_Wkd_Can!S8),"..",'M&amp;E_Inv_Can'!S55/Hrs_Wkd_Can!S8)</f>
        <v>1.3314365613615651</v>
      </c>
      <c r="T8" s="24">
        <f>IF(ISERROR('M&amp;E_Inv_Can'!T55/Hrs_Wkd_Can!T8),"..",'M&amp;E_Inv_Can'!T55/Hrs_Wkd_Can!T8)</f>
        <v>0.38576500622259918</v>
      </c>
      <c r="U8" s="23">
        <f>IF(ISERROR('M&amp;E_Inv_Can'!U55/Hrs_Wkd_Can!U8),"..",'M&amp;E_Inv_Can'!U55/Hrs_Wkd_Can!U8)</f>
        <v>0.41596303920822519</v>
      </c>
      <c r="V8" s="24">
        <f>IF(ISERROR('M&amp;E_Inv_Can'!V55/Hrs_Wkd_Can!V8),"..",'M&amp;E_Inv_Can'!V55/Hrs_Wkd_Can!V8)</f>
        <v>3.8222115637994598</v>
      </c>
      <c r="W8" s="24">
        <f>IF(ISERROR('M&amp;E_Inv_Can'!W55/Hrs_Wkd_Can!W8),"..",'M&amp;E_Inv_Can'!W55/Hrs_Wkd_Can!W8)</f>
        <v>6.8070356315951868</v>
      </c>
      <c r="X8" s="24" t="str">
        <f>IF(ISERROR('M&amp;E_Inv_Can'!X55/Hrs_Wkd_Can!X8),"..",'M&amp;E_Inv_Can'!X55/Hrs_Wkd_Can!X8)</f>
        <v>..</v>
      </c>
      <c r="Y8" s="11" t="str">
        <f>IF(ISERROR('M&amp;E_Inv_Can'!Y55/Hrs_Wkd_Can!Y8),"..",'M&amp;E_Inv_Can'!Y55/Hrs_Wkd_Can!Y8)</f>
        <v>..</v>
      </c>
    </row>
    <row r="9" spans="1:25">
      <c r="A9" s="5">
        <v>2001</v>
      </c>
      <c r="B9" s="28">
        <f>IF(ISERROR('M&amp;E_Inv_Can'!B56/Hrs_Wkd_Can!B9),"..",'M&amp;E_Inv_Can'!B56/Hrs_Wkd_Can!B9)</f>
        <v>3.7093788700400565</v>
      </c>
      <c r="C9" s="22">
        <f>IF(ISERROR('M&amp;E_Inv_Can'!C56/Hrs_Wkd_Can!C9),"..",'M&amp;E_Inv_Can'!C56/Hrs_Wkd_Can!C9)</f>
        <v>4.2786033496243272</v>
      </c>
      <c r="D9" s="24">
        <f>IF(ISERROR('M&amp;E_Inv_Can'!D56/Hrs_Wkd_Can!D9),"..",'M&amp;E_Inv_Can'!D56/Hrs_Wkd_Can!D9)</f>
        <v>3.3615512625714494</v>
      </c>
      <c r="E9" s="24">
        <f>IF(ISERROR('M&amp;E_Inv_Can'!E55/Hrs_Wkd_Can!E9),"..",'M&amp;E_Inv_Can'!E55/Hrs_Wkd_Can!E9)</f>
        <v>13.616017880860575</v>
      </c>
      <c r="F9" s="24">
        <f>IF(ISERROR('M&amp;E_Inv_Can'!F56/Hrs_Wkd_Can!F9),"..",'M&amp;E_Inv_Can'!F56/Hrs_Wkd_Can!F9)</f>
        <v>20.038808690794696</v>
      </c>
      <c r="G9" s="24">
        <f>IF(ISERROR('M&amp;E_Inv_Can'!G56/Hrs_Wkd_Can!G9),"..",'M&amp;E_Inv_Can'!G56/Hrs_Wkd_Can!G9)</f>
        <v>1.8477972772177824</v>
      </c>
      <c r="H9" s="24">
        <f>IF(ISERROR('M&amp;E_Inv_Can'!H56/Hrs_Wkd_Can!H9),"..",'M&amp;E_Inv_Can'!H56/Hrs_Wkd_Can!H9)</f>
        <v>3.8885408357265669</v>
      </c>
      <c r="I9" s="24" t="str">
        <f>IF(ISERROR('M&amp;E_Inv_Can'!I56/Hrs_Wkd_Can!I9),"..",'M&amp;E_Inv_Can'!I56/Hrs_Wkd_Can!I9)</f>
        <v>..</v>
      </c>
      <c r="J9" s="23" t="str">
        <f>IF(ISERROR('M&amp;E_Inv_Can'!J56/Hrs_Wkd_Can!J9),"..",'M&amp;E_Inv_Can'!J56/Hrs_Wkd_Can!J9)</f>
        <v>..</v>
      </c>
      <c r="K9" s="24">
        <f>IF(ISERROR('M&amp;E_Inv_Can'!K56/Hrs_Wkd_Can!K9),"..",'M&amp;E_Inv_Can'!K56/Hrs_Wkd_Can!K9)</f>
        <v>3.4229718190440459</v>
      </c>
      <c r="L9" s="24">
        <f>IF(ISERROR('M&amp;E_Inv_Can'!L56/Hrs_Wkd_Can!L9),"..",'M&amp;E_Inv_Can'!L56/Hrs_Wkd_Can!L9)</f>
        <v>1.8960354952272465</v>
      </c>
      <c r="M9" s="24">
        <f>IF(ISERROR('M&amp;E_Inv_Can'!M56/Hrs_Wkd_Can!M9),"..",'M&amp;E_Inv_Can'!M56/Hrs_Wkd_Can!M9)</f>
        <v>1.1505865605861427</v>
      </c>
      <c r="N9" s="24">
        <f>IF(ISERROR('M&amp;E_Inv_Can'!N56/Hrs_Wkd_Can!N9),"..",'M&amp;E_Inv_Can'!N56/Hrs_Wkd_Can!N9)</f>
        <v>6.1159369904294874</v>
      </c>
      <c r="O9" s="24">
        <f>IF(ISERROR('M&amp;E_Inv_Can'!O56/Hrs_Wkd_Can!O9),"..",'M&amp;E_Inv_Can'!O56/Hrs_Wkd_Can!O9)</f>
        <v>13.856671975795294</v>
      </c>
      <c r="P9" s="24">
        <f>IF(ISERROR('M&amp;E_Inv_Can'!P56/Hrs_Wkd_Can!P9),"..",'M&amp;E_Inv_Can'!P56/Hrs_Wkd_Can!P9)</f>
        <v>13.262465167579657</v>
      </c>
      <c r="Q9" s="24">
        <f>IF(ISERROR('M&amp;E_Inv_Can'!Q56/Hrs_Wkd_Can!Q9),"..",'M&amp;E_Inv_Can'!Q56/Hrs_Wkd_Can!Q9)</f>
        <v>1.7875028646902271</v>
      </c>
      <c r="R9" s="24">
        <f>IF(ISERROR('M&amp;E_Inv_Can'!R56/Hrs_Wkd_Can!R9),"..",'M&amp;E_Inv_Can'!R56/Hrs_Wkd_Can!R9)</f>
        <v>0.45485694137852267</v>
      </c>
      <c r="S9" s="24">
        <f>IF(ISERROR('M&amp;E_Inv_Can'!S56/Hrs_Wkd_Can!S9),"..",'M&amp;E_Inv_Can'!S56/Hrs_Wkd_Can!S9)</f>
        <v>1.377098807814743</v>
      </c>
      <c r="T9" s="24">
        <f>IF(ISERROR('M&amp;E_Inv_Can'!T56/Hrs_Wkd_Can!T9),"..",'M&amp;E_Inv_Can'!T56/Hrs_Wkd_Can!T9)</f>
        <v>0.35662835094647549</v>
      </c>
      <c r="U9" s="23">
        <f>IF(ISERROR('M&amp;E_Inv_Can'!U56/Hrs_Wkd_Can!U9),"..",'M&amp;E_Inv_Can'!U56/Hrs_Wkd_Can!U9)</f>
        <v>0.49652485206591251</v>
      </c>
      <c r="V9" s="24">
        <f>IF(ISERROR('M&amp;E_Inv_Can'!V56/Hrs_Wkd_Can!V9),"..",'M&amp;E_Inv_Can'!V56/Hrs_Wkd_Can!V9)</f>
        <v>3.6891922862711755</v>
      </c>
      <c r="W9" s="24">
        <f>IF(ISERROR('M&amp;E_Inv_Can'!W56/Hrs_Wkd_Can!W9),"..",'M&amp;E_Inv_Can'!W56/Hrs_Wkd_Can!W9)</f>
        <v>6.2786588390087132</v>
      </c>
      <c r="X9" s="24" t="str">
        <f>IF(ISERROR('M&amp;E_Inv_Can'!X56/Hrs_Wkd_Can!X9),"..",'M&amp;E_Inv_Can'!X56/Hrs_Wkd_Can!X9)</f>
        <v>..</v>
      </c>
      <c r="Y9" s="11" t="str">
        <f>IF(ISERROR('M&amp;E_Inv_Can'!Y56/Hrs_Wkd_Can!Y9),"..",'M&amp;E_Inv_Can'!Y56/Hrs_Wkd_Can!Y9)</f>
        <v>..</v>
      </c>
    </row>
    <row r="10" spans="1:25">
      <c r="A10" s="5">
        <v>2002</v>
      </c>
      <c r="B10" s="28">
        <f>IF(ISERROR('M&amp;E_Inv_Can'!B57/Hrs_Wkd_Can!B10),"..",'M&amp;E_Inv_Can'!B57/Hrs_Wkd_Can!B10)</f>
        <v>3.606797731648673</v>
      </c>
      <c r="C10" s="22">
        <f>IF(ISERROR('M&amp;E_Inv_Can'!C57/Hrs_Wkd_Can!C10),"..",'M&amp;E_Inv_Can'!C57/Hrs_Wkd_Can!C10)</f>
        <v>4.2373092260313951</v>
      </c>
      <c r="D10" s="24">
        <f>IF(ISERROR('M&amp;E_Inv_Can'!D57/Hrs_Wkd_Can!D10),"..",'M&amp;E_Inv_Can'!D57/Hrs_Wkd_Can!D10)</f>
        <v>3.7430592497175339</v>
      </c>
      <c r="E10" s="24">
        <f>IF(ISERROR('M&amp;E_Inv_Can'!E56/Hrs_Wkd_Can!E10),"..",'M&amp;E_Inv_Can'!E56/Hrs_Wkd_Can!E10)</f>
        <v>17.229790081478544</v>
      </c>
      <c r="F10" s="24">
        <f>IF(ISERROR('M&amp;E_Inv_Can'!F57/Hrs_Wkd_Can!F10),"..",'M&amp;E_Inv_Can'!F57/Hrs_Wkd_Can!F10)</f>
        <v>19.408854497018901</v>
      </c>
      <c r="G10" s="24">
        <f>IF(ISERROR('M&amp;E_Inv_Can'!G57/Hrs_Wkd_Can!G10),"..",'M&amp;E_Inv_Can'!G57/Hrs_Wkd_Can!G10)</f>
        <v>1.6158849887586526</v>
      </c>
      <c r="H10" s="24">
        <f>IF(ISERROR('M&amp;E_Inv_Can'!H57/Hrs_Wkd_Can!H10),"..",'M&amp;E_Inv_Can'!H57/Hrs_Wkd_Can!H10)</f>
        <v>3.7534468551331095</v>
      </c>
      <c r="I10" s="24" t="str">
        <f>IF(ISERROR('M&amp;E_Inv_Can'!I57/Hrs_Wkd_Can!I10),"..",'M&amp;E_Inv_Can'!I57/Hrs_Wkd_Can!I10)</f>
        <v>..</v>
      </c>
      <c r="J10" s="23" t="str">
        <f>IF(ISERROR('M&amp;E_Inv_Can'!J57/Hrs_Wkd_Can!J10),"..",'M&amp;E_Inv_Can'!J57/Hrs_Wkd_Can!J10)</f>
        <v>..</v>
      </c>
      <c r="K10" s="24">
        <f>IF(ISERROR('M&amp;E_Inv_Can'!K57/Hrs_Wkd_Can!K10),"..",'M&amp;E_Inv_Can'!K57/Hrs_Wkd_Can!K10)</f>
        <v>3.298132172443704</v>
      </c>
      <c r="L10" s="24">
        <f>IF(ISERROR('M&amp;E_Inv_Can'!L57/Hrs_Wkd_Can!L10),"..",'M&amp;E_Inv_Can'!L57/Hrs_Wkd_Can!L10)</f>
        <v>1.8549920353527569</v>
      </c>
      <c r="M10" s="24">
        <f>IF(ISERROR('M&amp;E_Inv_Can'!M57/Hrs_Wkd_Can!M10),"..",'M&amp;E_Inv_Can'!M57/Hrs_Wkd_Can!M10)</f>
        <v>1.1243932731914474</v>
      </c>
      <c r="N10" s="24">
        <f>IF(ISERROR('M&amp;E_Inv_Can'!N57/Hrs_Wkd_Can!N10),"..",'M&amp;E_Inv_Can'!N57/Hrs_Wkd_Can!N10)</f>
        <v>6.0959228658609028</v>
      </c>
      <c r="O10" s="24">
        <f>IF(ISERROR('M&amp;E_Inv_Can'!O57/Hrs_Wkd_Can!O10),"..",'M&amp;E_Inv_Can'!O57/Hrs_Wkd_Can!O10)</f>
        <v>13.68818656959442</v>
      </c>
      <c r="P10" s="24">
        <f>IF(ISERROR('M&amp;E_Inv_Can'!P57/Hrs_Wkd_Can!P10),"..",'M&amp;E_Inv_Can'!P57/Hrs_Wkd_Can!P10)</f>
        <v>12.082741278910019</v>
      </c>
      <c r="Q10" s="24">
        <f>IF(ISERROR('M&amp;E_Inv_Can'!Q57/Hrs_Wkd_Can!Q10),"..",'M&amp;E_Inv_Can'!Q57/Hrs_Wkd_Can!Q10)</f>
        <v>2.0306320788249272</v>
      </c>
      <c r="R10" s="24">
        <f>IF(ISERROR('M&amp;E_Inv_Can'!R57/Hrs_Wkd_Can!R10),"..",'M&amp;E_Inv_Can'!R57/Hrs_Wkd_Can!R10)</f>
        <v>0.62058917962206572</v>
      </c>
      <c r="S10" s="24">
        <f>IF(ISERROR('M&amp;E_Inv_Can'!S57/Hrs_Wkd_Can!S10),"..",'M&amp;E_Inv_Can'!S57/Hrs_Wkd_Can!S10)</f>
        <v>2.0136395402077256</v>
      </c>
      <c r="T10" s="24">
        <f>IF(ISERROR('M&amp;E_Inv_Can'!T57/Hrs_Wkd_Can!T10),"..",'M&amp;E_Inv_Can'!T57/Hrs_Wkd_Can!T10)</f>
        <v>0.47000025360786679</v>
      </c>
      <c r="U10" s="23">
        <f>IF(ISERROR('M&amp;E_Inv_Can'!U57/Hrs_Wkd_Can!U10),"..",'M&amp;E_Inv_Can'!U57/Hrs_Wkd_Can!U10)</f>
        <v>0.46534849415929069</v>
      </c>
      <c r="V10" s="24">
        <f>IF(ISERROR('M&amp;E_Inv_Can'!V57/Hrs_Wkd_Can!V10),"..",'M&amp;E_Inv_Can'!V57/Hrs_Wkd_Can!V10)</f>
        <v>3.5666145295544043</v>
      </c>
      <c r="W10" s="24">
        <f>IF(ISERROR('M&amp;E_Inv_Can'!W57/Hrs_Wkd_Can!W10),"..",'M&amp;E_Inv_Can'!W57/Hrs_Wkd_Can!W10)</f>
        <v>6.2203409065117237</v>
      </c>
      <c r="X10" s="24" t="str">
        <f>IF(ISERROR('M&amp;E_Inv_Can'!X57/Hrs_Wkd_Can!X10),"..",'M&amp;E_Inv_Can'!X57/Hrs_Wkd_Can!X10)</f>
        <v>..</v>
      </c>
      <c r="Y10" s="11" t="str">
        <f>IF(ISERROR('M&amp;E_Inv_Can'!Y57/Hrs_Wkd_Can!Y10),"..",'M&amp;E_Inv_Can'!Y57/Hrs_Wkd_Can!Y10)</f>
        <v>..</v>
      </c>
    </row>
    <row r="11" spans="1:25">
      <c r="A11" s="5">
        <v>2003</v>
      </c>
      <c r="B11" s="28">
        <f>IF(ISERROR('M&amp;E_Inv_Can'!B58/Hrs_Wkd_Can!B11),"..",'M&amp;E_Inv_Can'!B58/Hrs_Wkd_Can!B11)</f>
        <v>3.8358302563822582</v>
      </c>
      <c r="C11" s="22">
        <f>IF(ISERROR('M&amp;E_Inv_Can'!C58/Hrs_Wkd_Can!C11),"..",'M&amp;E_Inv_Can'!C58/Hrs_Wkd_Can!C11)</f>
        <v>4.858174212062969</v>
      </c>
      <c r="D11" s="24">
        <f>IF(ISERROR('M&amp;E_Inv_Can'!D58/Hrs_Wkd_Can!D11),"..",'M&amp;E_Inv_Can'!D58/Hrs_Wkd_Can!D11)</f>
        <v>3.8536753329021924</v>
      </c>
      <c r="E11" s="24">
        <f>IF(ISERROR('M&amp;E_Inv_Can'!E57/Hrs_Wkd_Can!E11),"..",'M&amp;E_Inv_Can'!E57/Hrs_Wkd_Can!E11)</f>
        <v>18.145660782408147</v>
      </c>
      <c r="F11" s="24">
        <f>IF(ISERROR('M&amp;E_Inv_Can'!F58/Hrs_Wkd_Can!F11),"..",'M&amp;E_Inv_Can'!F58/Hrs_Wkd_Can!F11)</f>
        <v>22.563757426643789</v>
      </c>
      <c r="G11" s="24">
        <f>IF(ISERROR('M&amp;E_Inv_Can'!G58/Hrs_Wkd_Can!G11),"..",'M&amp;E_Inv_Can'!G58/Hrs_Wkd_Can!G11)</f>
        <v>1.7798902840721131</v>
      </c>
      <c r="H11" s="24">
        <f>IF(ISERROR('M&amp;E_Inv_Can'!H58/Hrs_Wkd_Can!H11),"..",'M&amp;E_Inv_Can'!H58/Hrs_Wkd_Can!H11)</f>
        <v>4.6089759160819481</v>
      </c>
      <c r="I11" s="24" t="str">
        <f>IF(ISERROR('M&amp;E_Inv_Can'!I58/Hrs_Wkd_Can!I11),"..",'M&amp;E_Inv_Can'!I58/Hrs_Wkd_Can!I11)</f>
        <v>..</v>
      </c>
      <c r="J11" s="23" t="str">
        <f>IF(ISERROR('M&amp;E_Inv_Can'!J58/Hrs_Wkd_Can!J11),"..",'M&amp;E_Inv_Can'!J58/Hrs_Wkd_Can!J11)</f>
        <v>..</v>
      </c>
      <c r="K11" s="24">
        <f>IF(ISERROR('M&amp;E_Inv_Can'!K58/Hrs_Wkd_Can!K11),"..",'M&amp;E_Inv_Can'!K58/Hrs_Wkd_Can!K11)</f>
        <v>3.3415134600572078</v>
      </c>
      <c r="L11" s="24">
        <f>IF(ISERROR('M&amp;E_Inv_Can'!L58/Hrs_Wkd_Can!L11),"..",'M&amp;E_Inv_Can'!L58/Hrs_Wkd_Can!L11)</f>
        <v>2.0805186945970142</v>
      </c>
      <c r="M11" s="24">
        <f>IF(ISERROR('M&amp;E_Inv_Can'!M58/Hrs_Wkd_Can!M11),"..",'M&amp;E_Inv_Can'!M58/Hrs_Wkd_Can!M11)</f>
        <v>1.3733844802370383</v>
      </c>
      <c r="N11" s="24">
        <f>IF(ISERROR('M&amp;E_Inv_Can'!N58/Hrs_Wkd_Can!N11),"..",'M&amp;E_Inv_Can'!N58/Hrs_Wkd_Can!N11)</f>
        <v>4.9558923968824429</v>
      </c>
      <c r="O11" s="24">
        <f>IF(ISERROR('M&amp;E_Inv_Can'!O58/Hrs_Wkd_Can!O11),"..",'M&amp;E_Inv_Can'!O58/Hrs_Wkd_Can!O11)</f>
        <v>11.599714723016882</v>
      </c>
      <c r="P11" s="24">
        <f>IF(ISERROR('M&amp;E_Inv_Can'!P58/Hrs_Wkd_Can!P11),"..",'M&amp;E_Inv_Can'!P58/Hrs_Wkd_Can!P11)</f>
        <v>13.080686550465721</v>
      </c>
      <c r="Q11" s="24">
        <f>IF(ISERROR('M&amp;E_Inv_Can'!Q58/Hrs_Wkd_Can!Q11),"..",'M&amp;E_Inv_Can'!Q58/Hrs_Wkd_Can!Q11)</f>
        <v>2.0766173397268139</v>
      </c>
      <c r="R11" s="24">
        <f>IF(ISERROR('M&amp;E_Inv_Can'!R58/Hrs_Wkd_Can!R11),"..",'M&amp;E_Inv_Can'!R58/Hrs_Wkd_Can!R11)</f>
        <v>0.82847111510062355</v>
      </c>
      <c r="S11" s="24">
        <f>IF(ISERROR('M&amp;E_Inv_Can'!S58/Hrs_Wkd_Can!S11),"..",'M&amp;E_Inv_Can'!S58/Hrs_Wkd_Can!S11)</f>
        <v>2.4201950980734939</v>
      </c>
      <c r="T11" s="24">
        <f>IF(ISERROR('M&amp;E_Inv_Can'!T58/Hrs_Wkd_Can!T11),"..",'M&amp;E_Inv_Can'!T58/Hrs_Wkd_Can!T11)</f>
        <v>0.64878413762918696</v>
      </c>
      <c r="U11" s="23">
        <f>IF(ISERROR('M&amp;E_Inv_Can'!U58/Hrs_Wkd_Can!U11),"..",'M&amp;E_Inv_Can'!U58/Hrs_Wkd_Can!U11)</f>
        <v>0.53055724463061804</v>
      </c>
      <c r="V11" s="24">
        <f>IF(ISERROR('M&amp;E_Inv_Can'!V58/Hrs_Wkd_Can!V11),"..",'M&amp;E_Inv_Can'!V58/Hrs_Wkd_Can!V11)</f>
        <v>3.7985460517122047</v>
      </c>
      <c r="W11" s="24">
        <f>IF(ISERROR('M&amp;E_Inv_Can'!W58/Hrs_Wkd_Can!W11),"..",'M&amp;E_Inv_Can'!W58/Hrs_Wkd_Can!W11)</f>
        <v>7.2286177587590741</v>
      </c>
      <c r="X11" s="24" t="str">
        <f>IF(ISERROR('M&amp;E_Inv_Can'!X58/Hrs_Wkd_Can!X11),"..",'M&amp;E_Inv_Can'!X58/Hrs_Wkd_Can!X11)</f>
        <v>..</v>
      </c>
      <c r="Y11" s="11" t="str">
        <f>IF(ISERROR('M&amp;E_Inv_Can'!Y58/Hrs_Wkd_Can!Y11),"..",'M&amp;E_Inv_Can'!Y58/Hrs_Wkd_Can!Y11)</f>
        <v>..</v>
      </c>
    </row>
    <row r="12" spans="1:25">
      <c r="A12" s="5">
        <v>2004</v>
      </c>
      <c r="B12" s="28">
        <f>IF(ISERROR('M&amp;E_Inv_Can'!B59/Hrs_Wkd_Can!B12),"..",'M&amp;E_Inv_Can'!B59/Hrs_Wkd_Can!B12)</f>
        <v>4.1235020062279011</v>
      </c>
      <c r="C12" s="22">
        <f>IF(ISERROR('M&amp;E_Inv_Can'!C59/Hrs_Wkd_Can!C12),"..",'M&amp;E_Inv_Can'!C59/Hrs_Wkd_Can!C12)</f>
        <v>5.0905829883872409</v>
      </c>
      <c r="D12" s="24">
        <f>IF(ISERROR('M&amp;E_Inv_Can'!D59/Hrs_Wkd_Can!D12),"..",'M&amp;E_Inv_Can'!D59/Hrs_Wkd_Can!D12)</f>
        <v>3.9170350448120739</v>
      </c>
      <c r="E12" s="24">
        <f>IF(ISERROR('M&amp;E_Inv_Can'!E58/Hrs_Wkd_Can!E12),"..",'M&amp;E_Inv_Can'!E58/Hrs_Wkd_Can!E12)</f>
        <v>17.1446445710497</v>
      </c>
      <c r="F12" s="24">
        <f>IF(ISERROR('M&amp;E_Inv_Can'!F59/Hrs_Wkd_Can!F12),"..",'M&amp;E_Inv_Can'!F59/Hrs_Wkd_Can!F12)</f>
        <v>23.663401759834905</v>
      </c>
      <c r="G12" s="24">
        <f>IF(ISERROR('M&amp;E_Inv_Can'!G59/Hrs_Wkd_Can!G12),"..",'M&amp;E_Inv_Can'!G59/Hrs_Wkd_Can!G12)</f>
        <v>1.9091464332525052</v>
      </c>
      <c r="H12" s="24">
        <f>IF(ISERROR('M&amp;E_Inv_Can'!H59/Hrs_Wkd_Can!H12),"..",'M&amp;E_Inv_Can'!H59/Hrs_Wkd_Can!H12)</f>
        <v>4.5726803584256341</v>
      </c>
      <c r="I12" s="24" t="str">
        <f>IF(ISERROR('M&amp;E_Inv_Can'!I59/Hrs_Wkd_Can!I12),"..",'M&amp;E_Inv_Can'!I59/Hrs_Wkd_Can!I12)</f>
        <v>..</v>
      </c>
      <c r="J12" s="23" t="str">
        <f>IF(ISERROR('M&amp;E_Inv_Can'!J59/Hrs_Wkd_Can!J12),"..",'M&amp;E_Inv_Can'!J59/Hrs_Wkd_Can!J12)</f>
        <v>..</v>
      </c>
      <c r="K12" s="24">
        <f>IF(ISERROR('M&amp;E_Inv_Can'!K59/Hrs_Wkd_Can!K12),"..",'M&amp;E_Inv_Can'!K59/Hrs_Wkd_Can!K12)</f>
        <v>3.6595698630639188</v>
      </c>
      <c r="L12" s="24">
        <f>IF(ISERROR('M&amp;E_Inv_Can'!L59/Hrs_Wkd_Can!L12),"..",'M&amp;E_Inv_Can'!L59/Hrs_Wkd_Can!L12)</f>
        <v>2.2519942250098817</v>
      </c>
      <c r="M12" s="24">
        <f>IF(ISERROR('M&amp;E_Inv_Can'!M59/Hrs_Wkd_Can!M12),"..",'M&amp;E_Inv_Can'!M59/Hrs_Wkd_Can!M12)</f>
        <v>1.4894707452206597</v>
      </c>
      <c r="N12" s="24">
        <f>IF(ISERROR('M&amp;E_Inv_Can'!N59/Hrs_Wkd_Can!N12),"..",'M&amp;E_Inv_Can'!N59/Hrs_Wkd_Can!N12)</f>
        <v>4.8494610999949552</v>
      </c>
      <c r="O12" s="24">
        <f>IF(ISERROR('M&amp;E_Inv_Can'!O59/Hrs_Wkd_Can!O12),"..",'M&amp;E_Inv_Can'!O59/Hrs_Wkd_Can!O12)</f>
        <v>14.992216970769704</v>
      </c>
      <c r="P12" s="24">
        <f>IF(ISERROR('M&amp;E_Inv_Can'!P59/Hrs_Wkd_Can!P12),"..",'M&amp;E_Inv_Can'!P59/Hrs_Wkd_Can!P12)</f>
        <v>14.391402673249997</v>
      </c>
      <c r="Q12" s="24">
        <f>IF(ISERROR('M&amp;E_Inv_Can'!Q59/Hrs_Wkd_Can!Q12),"..",'M&amp;E_Inv_Can'!Q59/Hrs_Wkd_Can!Q12)</f>
        <v>2.195827325824399</v>
      </c>
      <c r="R12" s="24">
        <f>IF(ISERROR('M&amp;E_Inv_Can'!R59/Hrs_Wkd_Can!R12),"..",'M&amp;E_Inv_Can'!R59/Hrs_Wkd_Can!R12)</f>
        <v>0.82375131460029527</v>
      </c>
      <c r="S12" s="24">
        <f>IF(ISERROR('M&amp;E_Inv_Can'!S59/Hrs_Wkd_Can!S12),"..",'M&amp;E_Inv_Can'!S59/Hrs_Wkd_Can!S12)</f>
        <v>1.8511697436924739</v>
      </c>
      <c r="T12" s="24">
        <f>IF(ISERROR('M&amp;E_Inv_Can'!T59/Hrs_Wkd_Can!T12),"..",'M&amp;E_Inv_Can'!T59/Hrs_Wkd_Can!T12)</f>
        <v>0.71892636924192965</v>
      </c>
      <c r="U12" s="23">
        <f>IF(ISERROR('M&amp;E_Inv_Can'!U59/Hrs_Wkd_Can!U12),"..",'M&amp;E_Inv_Can'!U59/Hrs_Wkd_Can!U12)</f>
        <v>0.57108360388673107</v>
      </c>
      <c r="V12" s="24">
        <f>IF(ISERROR('M&amp;E_Inv_Can'!V59/Hrs_Wkd_Can!V12),"..",'M&amp;E_Inv_Can'!V59/Hrs_Wkd_Can!V12)</f>
        <v>4.0939097052260802</v>
      </c>
      <c r="W12" s="24">
        <f>IF(ISERROR('M&amp;E_Inv_Can'!W59/Hrs_Wkd_Can!W12),"..",'M&amp;E_Inv_Can'!W59/Hrs_Wkd_Can!W12)</f>
        <v>7.7062894455901763</v>
      </c>
      <c r="X12" s="24" t="str">
        <f>IF(ISERROR('M&amp;E_Inv_Can'!X59/Hrs_Wkd_Can!X12),"..",'M&amp;E_Inv_Can'!X59/Hrs_Wkd_Can!X12)</f>
        <v>..</v>
      </c>
      <c r="Y12" s="11" t="str">
        <f>IF(ISERROR('M&amp;E_Inv_Can'!Y59/Hrs_Wkd_Can!Y12),"..",'M&amp;E_Inv_Can'!Y59/Hrs_Wkd_Can!Y12)</f>
        <v>..</v>
      </c>
    </row>
    <row r="13" spans="1:25">
      <c r="A13" s="5">
        <v>2005</v>
      </c>
      <c r="B13" s="28">
        <f>IF(ISERROR('M&amp;E_Inv_Can'!B60/Hrs_Wkd_Can!B13),"..",'M&amp;E_Inv_Can'!B60/Hrs_Wkd_Can!B13)</f>
        <v>4.6851418208288687</v>
      </c>
      <c r="C13" s="22">
        <f>IF(ISERROR('M&amp;E_Inv_Can'!C60/Hrs_Wkd_Can!C13),"..",'M&amp;E_Inv_Can'!C60/Hrs_Wkd_Can!C13)</f>
        <v>5.7713517168169943</v>
      </c>
      <c r="D13" s="24">
        <f>IF(ISERROR('M&amp;E_Inv_Can'!D60/Hrs_Wkd_Can!D13),"..",'M&amp;E_Inv_Can'!D60/Hrs_Wkd_Can!D13)</f>
        <v>3.9751346461827151</v>
      </c>
      <c r="E13" s="24">
        <f>IF(ISERROR('M&amp;E_Inv_Can'!E59/Hrs_Wkd_Can!E13),"..",'M&amp;E_Inv_Can'!E59/Hrs_Wkd_Can!E13)</f>
        <v>18.891973128788003</v>
      </c>
      <c r="F13" s="24">
        <f>IF(ISERROR('M&amp;E_Inv_Can'!F60/Hrs_Wkd_Can!F13),"..",'M&amp;E_Inv_Can'!F60/Hrs_Wkd_Can!F13)</f>
        <v>22.022464078385294</v>
      </c>
      <c r="G13" s="24">
        <f>IF(ISERROR('M&amp;E_Inv_Can'!G60/Hrs_Wkd_Can!G13),"..",'M&amp;E_Inv_Can'!G60/Hrs_Wkd_Can!G13)</f>
        <v>1.9700722558828958</v>
      </c>
      <c r="H13" s="24">
        <f>IF(ISERROR('M&amp;E_Inv_Can'!H60/Hrs_Wkd_Can!H13),"..",'M&amp;E_Inv_Can'!H60/Hrs_Wkd_Can!H13)</f>
        <v>5.2587709288574453</v>
      </c>
      <c r="I13" s="24" t="str">
        <f>IF(ISERROR('M&amp;E_Inv_Can'!I60/Hrs_Wkd_Can!I13),"..",'M&amp;E_Inv_Can'!I60/Hrs_Wkd_Can!I13)</f>
        <v>..</v>
      </c>
      <c r="J13" s="23" t="str">
        <f>IF(ISERROR('M&amp;E_Inv_Can'!J60/Hrs_Wkd_Can!J13),"..",'M&amp;E_Inv_Can'!J60/Hrs_Wkd_Can!J13)</f>
        <v>..</v>
      </c>
      <c r="K13" s="24">
        <f>IF(ISERROR('M&amp;E_Inv_Can'!K60/Hrs_Wkd_Can!K13),"..",'M&amp;E_Inv_Can'!K60/Hrs_Wkd_Can!K13)</f>
        <v>4.152092994853235</v>
      </c>
      <c r="L13" s="24">
        <f>IF(ISERROR('M&amp;E_Inv_Can'!L60/Hrs_Wkd_Can!L13),"..",'M&amp;E_Inv_Can'!L60/Hrs_Wkd_Can!L13)</f>
        <v>2.5757309330088969</v>
      </c>
      <c r="M13" s="24">
        <f>IF(ISERROR('M&amp;E_Inv_Can'!M60/Hrs_Wkd_Can!M13),"..",'M&amp;E_Inv_Can'!M60/Hrs_Wkd_Can!M13)</f>
        <v>1.4907392330130265</v>
      </c>
      <c r="N13" s="24">
        <f>IF(ISERROR('M&amp;E_Inv_Can'!N60/Hrs_Wkd_Can!N13),"..",'M&amp;E_Inv_Can'!N60/Hrs_Wkd_Can!N13)</f>
        <v>6.8779077679762723</v>
      </c>
      <c r="O13" s="24">
        <f>IF(ISERROR('M&amp;E_Inv_Can'!O60/Hrs_Wkd_Can!O13),"..",'M&amp;E_Inv_Can'!O60/Hrs_Wkd_Can!O13)</f>
        <v>15.487322780891295</v>
      </c>
      <c r="P13" s="24">
        <f>IF(ISERROR('M&amp;E_Inv_Can'!P60/Hrs_Wkd_Can!P13),"..",'M&amp;E_Inv_Can'!P60/Hrs_Wkd_Can!P13)</f>
        <v>16.23890795184511</v>
      </c>
      <c r="Q13" s="24">
        <f>IF(ISERROR('M&amp;E_Inv_Can'!Q60/Hrs_Wkd_Can!Q13),"..",'M&amp;E_Inv_Can'!Q60/Hrs_Wkd_Can!Q13)</f>
        <v>2.0716055075702489</v>
      </c>
      <c r="R13" s="24">
        <f>IF(ISERROR('M&amp;E_Inv_Can'!R60/Hrs_Wkd_Can!R13),"..",'M&amp;E_Inv_Can'!R60/Hrs_Wkd_Can!R13)</f>
        <v>0.86350793173879115</v>
      </c>
      <c r="S13" s="24">
        <f>IF(ISERROR('M&amp;E_Inv_Can'!S60/Hrs_Wkd_Can!S13),"..",'M&amp;E_Inv_Can'!S60/Hrs_Wkd_Can!S13)</f>
        <v>2.0445259617504541</v>
      </c>
      <c r="T13" s="24">
        <f>IF(ISERROR('M&amp;E_Inv_Can'!T60/Hrs_Wkd_Can!T13),"..",'M&amp;E_Inv_Can'!T60/Hrs_Wkd_Can!T13)</f>
        <v>0.75102013326180206</v>
      </c>
      <c r="U13" s="23">
        <f>IF(ISERROR('M&amp;E_Inv_Can'!U60/Hrs_Wkd_Can!U13),"..",'M&amp;E_Inv_Can'!U60/Hrs_Wkd_Can!U13)</f>
        <v>0.61448021362504091</v>
      </c>
      <c r="V13" s="24">
        <f>IF(ISERROR('M&amp;E_Inv_Can'!V60/Hrs_Wkd_Can!V13),"..",'M&amp;E_Inv_Can'!V60/Hrs_Wkd_Can!V13)</f>
        <v>4.6716849854312459</v>
      </c>
      <c r="W13" s="24">
        <f>IF(ISERROR('M&amp;E_Inv_Can'!W60/Hrs_Wkd_Can!W13),"..",'M&amp;E_Inv_Can'!W60/Hrs_Wkd_Can!W13)</f>
        <v>8.9691509283497162</v>
      </c>
      <c r="X13" s="24" t="str">
        <f>IF(ISERROR('M&amp;E_Inv_Can'!X60/Hrs_Wkd_Can!X13),"..",'M&amp;E_Inv_Can'!X60/Hrs_Wkd_Can!X13)</f>
        <v>..</v>
      </c>
      <c r="Y13" s="11" t="str">
        <f>IF(ISERROR('M&amp;E_Inv_Can'!Y60/Hrs_Wkd_Can!Y13),"..",'M&amp;E_Inv_Can'!Y60/Hrs_Wkd_Can!Y13)</f>
        <v>..</v>
      </c>
    </row>
    <row r="14" spans="1:25">
      <c r="A14" s="5">
        <v>2006</v>
      </c>
      <c r="B14" s="28">
        <f>IF(ISERROR('M&amp;E_Inv_Can'!B61/Hrs_Wkd_Can!B14),"..",'M&amp;E_Inv_Can'!B61/Hrs_Wkd_Can!B14)</f>
        <v>5.1403119710995897</v>
      </c>
      <c r="C14" s="22">
        <f>IF(ISERROR('M&amp;E_Inv_Can'!C61/Hrs_Wkd_Can!C14),"..",'M&amp;E_Inv_Can'!C61/Hrs_Wkd_Can!C14)</f>
        <v>6.2321484159174805</v>
      </c>
      <c r="D14" s="24">
        <f>IF(ISERROR('M&amp;E_Inv_Can'!D61/Hrs_Wkd_Can!D14),"..",'M&amp;E_Inv_Can'!D61/Hrs_Wkd_Can!D14)</f>
        <v>3.8726641152042274</v>
      </c>
      <c r="E14" s="24">
        <f>IF(ISERROR('M&amp;E_Inv_Can'!E60/Hrs_Wkd_Can!E14),"..",'M&amp;E_Inv_Can'!E60/Hrs_Wkd_Can!E14)</f>
        <v>23.233634582860343</v>
      </c>
      <c r="F14" s="24">
        <f>IF(ISERROR('M&amp;E_Inv_Can'!F61/Hrs_Wkd_Can!F14),"..",'M&amp;E_Inv_Can'!F61/Hrs_Wkd_Can!F14)</f>
        <v>26.912982346508361</v>
      </c>
      <c r="G14" s="24">
        <f>IF(ISERROR('M&amp;E_Inv_Can'!G61/Hrs_Wkd_Can!G14),"..",'M&amp;E_Inv_Can'!G61/Hrs_Wkd_Can!G14)</f>
        <v>2.0939416360091792</v>
      </c>
      <c r="H14" s="24">
        <f>IF(ISERROR('M&amp;E_Inv_Can'!H61/Hrs_Wkd_Can!H14),"..",'M&amp;E_Inv_Can'!H61/Hrs_Wkd_Can!H14)</f>
        <v>5.4465951869869587</v>
      </c>
      <c r="I14" s="24" t="str">
        <f>IF(ISERROR('M&amp;E_Inv_Can'!I61/Hrs_Wkd_Can!I14),"..",'M&amp;E_Inv_Can'!I61/Hrs_Wkd_Can!I14)</f>
        <v>..</v>
      </c>
      <c r="J14" s="23" t="str">
        <f>IF(ISERROR('M&amp;E_Inv_Can'!J61/Hrs_Wkd_Can!J14),"..",'M&amp;E_Inv_Can'!J61/Hrs_Wkd_Can!J14)</f>
        <v>..</v>
      </c>
      <c r="K14" s="24">
        <f>IF(ISERROR('M&amp;E_Inv_Can'!K61/Hrs_Wkd_Can!K14),"..",'M&amp;E_Inv_Can'!K61/Hrs_Wkd_Can!K14)</f>
        <v>4.6121608639653813</v>
      </c>
      <c r="L14" s="24">
        <f>IF(ISERROR('M&amp;E_Inv_Can'!L61/Hrs_Wkd_Can!L14),"..",'M&amp;E_Inv_Can'!L61/Hrs_Wkd_Can!L14)</f>
        <v>2.5847874513551523</v>
      </c>
      <c r="M14" s="24">
        <f>IF(ISERROR('M&amp;E_Inv_Can'!M61/Hrs_Wkd_Can!M14),"..",'M&amp;E_Inv_Can'!M61/Hrs_Wkd_Can!M14)</f>
        <v>1.5486353756685987</v>
      </c>
      <c r="N14" s="24">
        <f>IF(ISERROR('M&amp;E_Inv_Can'!N61/Hrs_Wkd_Can!N14),"..",'M&amp;E_Inv_Can'!N61/Hrs_Wkd_Can!N14)</f>
        <v>6.7912827122018653</v>
      </c>
      <c r="O14" s="24">
        <f>IF(ISERROR('M&amp;E_Inv_Can'!O61/Hrs_Wkd_Can!O14),"..",'M&amp;E_Inv_Can'!O61/Hrs_Wkd_Can!O14)</f>
        <v>16.710426218560457</v>
      </c>
      <c r="P14" s="24">
        <f>IF(ISERROR('M&amp;E_Inv_Can'!P61/Hrs_Wkd_Can!P14),"..",'M&amp;E_Inv_Can'!P61/Hrs_Wkd_Can!P14)</f>
        <v>19.163487323175477</v>
      </c>
      <c r="Q14" s="24">
        <f>IF(ISERROR('M&amp;E_Inv_Can'!Q61/Hrs_Wkd_Can!Q14),"..",'M&amp;E_Inv_Can'!Q61/Hrs_Wkd_Can!Q14)</f>
        <v>2.3274039606709001</v>
      </c>
      <c r="R14" s="24">
        <f>IF(ISERROR('M&amp;E_Inv_Can'!R61/Hrs_Wkd_Can!R14),"..",'M&amp;E_Inv_Can'!R61/Hrs_Wkd_Can!R14)</f>
        <v>1.3710254501297443</v>
      </c>
      <c r="S14" s="24">
        <f>IF(ISERROR('M&amp;E_Inv_Can'!S61/Hrs_Wkd_Can!S14),"..",'M&amp;E_Inv_Can'!S61/Hrs_Wkd_Can!S14)</f>
        <v>1.965672289468096</v>
      </c>
      <c r="T14" s="24">
        <f>IF(ISERROR('M&amp;E_Inv_Can'!T61/Hrs_Wkd_Can!T14),"..",'M&amp;E_Inv_Can'!T61/Hrs_Wkd_Can!T14)</f>
        <v>0.55305233479607496</v>
      </c>
      <c r="U14" s="23">
        <f>IF(ISERROR('M&amp;E_Inv_Can'!U61/Hrs_Wkd_Can!U14),"..",'M&amp;E_Inv_Can'!U61/Hrs_Wkd_Can!U14)</f>
        <v>0.59518583636028677</v>
      </c>
      <c r="V14" s="24">
        <f>IF(ISERROR('M&amp;E_Inv_Can'!V61/Hrs_Wkd_Can!V14),"..",'M&amp;E_Inv_Can'!V61/Hrs_Wkd_Can!V14)</f>
        <v>5.1438977693038064</v>
      </c>
      <c r="W14" s="24">
        <f>IF(ISERROR('M&amp;E_Inv_Can'!W61/Hrs_Wkd_Can!W14),"..",'M&amp;E_Inv_Can'!W61/Hrs_Wkd_Can!W14)</f>
        <v>10.025233799176961</v>
      </c>
      <c r="X14" s="24" t="str">
        <f>IF(ISERROR('M&amp;E_Inv_Can'!X61/Hrs_Wkd_Can!X14),"..",'M&amp;E_Inv_Can'!X61/Hrs_Wkd_Can!X14)</f>
        <v>..</v>
      </c>
      <c r="Y14" s="11" t="str">
        <f>IF(ISERROR('M&amp;E_Inv_Can'!Y61/Hrs_Wkd_Can!Y14),"..",'M&amp;E_Inv_Can'!Y61/Hrs_Wkd_Can!Y14)</f>
        <v>..</v>
      </c>
    </row>
    <row r="15" spans="1:25">
      <c r="A15" s="5">
        <v>2007</v>
      </c>
      <c r="B15" s="28">
        <f>IF(ISERROR('M&amp;E_Inv_Can'!B62/Hrs_Wkd_Can!B15),"..",'M&amp;E_Inv_Can'!B62/Hrs_Wkd_Can!B15)</f>
        <v>5.2172166975658012</v>
      </c>
      <c r="C15" s="22">
        <f>IF(ISERROR('M&amp;E_Inv_Can'!C62/Hrs_Wkd_Can!C15),"..",'M&amp;E_Inv_Can'!C62/Hrs_Wkd_Can!C15)</f>
        <v>6.4584306652828172</v>
      </c>
      <c r="D15" s="24">
        <f>IF(ISERROR('M&amp;E_Inv_Can'!D62/Hrs_Wkd_Can!D15),"..",'M&amp;E_Inv_Can'!D62/Hrs_Wkd_Can!D15)</f>
        <v>4.6245632540048778</v>
      </c>
      <c r="E15" s="24">
        <f>IF(ISERROR('M&amp;E_Inv_Can'!E61/Hrs_Wkd_Can!E15),"..",'M&amp;E_Inv_Can'!E61/Hrs_Wkd_Can!E15)</f>
        <v>28.172690057633613</v>
      </c>
      <c r="F15" s="24">
        <f>IF(ISERROR('M&amp;E_Inv_Can'!F62/Hrs_Wkd_Can!F15),"..",'M&amp;E_Inv_Can'!F62/Hrs_Wkd_Can!F15)</f>
        <v>28.558036007982285</v>
      </c>
      <c r="G15" s="24">
        <f>IF(ISERROR('M&amp;E_Inv_Can'!G62/Hrs_Wkd_Can!G15),"..",'M&amp;E_Inv_Can'!G62/Hrs_Wkd_Can!G15)</f>
        <v>2.2720908230842007</v>
      </c>
      <c r="H15" s="24">
        <f>IF(ISERROR('M&amp;E_Inv_Can'!H62/Hrs_Wkd_Can!H15),"..",'M&amp;E_Inv_Can'!H62/Hrs_Wkd_Can!H15)</f>
        <v>5.9631203675874467</v>
      </c>
      <c r="I15" s="24" t="str">
        <f>IF(ISERROR('M&amp;E_Inv_Can'!I62/Hrs_Wkd_Can!I15),"..",'M&amp;E_Inv_Can'!I62/Hrs_Wkd_Can!I15)</f>
        <v>..</v>
      </c>
      <c r="J15" s="23" t="str">
        <f>IF(ISERROR('M&amp;E_Inv_Can'!J62/Hrs_Wkd_Can!J15),"..",'M&amp;E_Inv_Can'!J62/Hrs_Wkd_Can!J15)</f>
        <v>..</v>
      </c>
      <c r="K15" s="24">
        <f>IF(ISERROR('M&amp;E_Inv_Can'!K62/Hrs_Wkd_Can!K15),"..",'M&amp;E_Inv_Can'!K62/Hrs_Wkd_Can!K15)</f>
        <v>4.6239243042655609</v>
      </c>
      <c r="L15" s="24">
        <f>IF(ISERROR('M&amp;E_Inv_Can'!L62/Hrs_Wkd_Can!L15),"..",'M&amp;E_Inv_Can'!L62/Hrs_Wkd_Can!L15)</f>
        <v>2.8626930978743461</v>
      </c>
      <c r="M15" s="24">
        <f>IF(ISERROR('M&amp;E_Inv_Can'!M62/Hrs_Wkd_Can!M15),"..",'M&amp;E_Inv_Can'!M62/Hrs_Wkd_Can!M15)</f>
        <v>1.9105185162614979</v>
      </c>
      <c r="N15" s="24">
        <f>IF(ISERROR('M&amp;E_Inv_Can'!N62/Hrs_Wkd_Can!N15),"..",'M&amp;E_Inv_Can'!N62/Hrs_Wkd_Can!N15)</f>
        <v>8.4445774628438723</v>
      </c>
      <c r="O15" s="24">
        <f>IF(ISERROR('M&amp;E_Inv_Can'!O62/Hrs_Wkd_Can!O15),"..",'M&amp;E_Inv_Can'!O62/Hrs_Wkd_Can!O15)</f>
        <v>14.438139831991332</v>
      </c>
      <c r="P15" s="24">
        <f>IF(ISERROR('M&amp;E_Inv_Can'!P62/Hrs_Wkd_Can!P15),"..",'M&amp;E_Inv_Can'!P62/Hrs_Wkd_Can!P15)</f>
        <v>17.834381120927763</v>
      </c>
      <c r="Q15" s="24">
        <f>IF(ISERROR('M&amp;E_Inv_Can'!Q62/Hrs_Wkd_Can!Q15),"..",'M&amp;E_Inv_Can'!Q62/Hrs_Wkd_Can!Q15)</f>
        <v>2.5374557623035496</v>
      </c>
      <c r="R15" s="24">
        <f>IF(ISERROR('M&amp;E_Inv_Can'!R62/Hrs_Wkd_Can!R15),"..",'M&amp;E_Inv_Can'!R62/Hrs_Wkd_Can!R15)</f>
        <v>1.147205672127146</v>
      </c>
      <c r="S15" s="24">
        <f>IF(ISERROR('M&amp;E_Inv_Can'!S62/Hrs_Wkd_Can!S15),"..",'M&amp;E_Inv_Can'!S62/Hrs_Wkd_Can!S15)</f>
        <v>2.3392600272434927</v>
      </c>
      <c r="T15" s="24">
        <f>IF(ISERROR('M&amp;E_Inv_Can'!T62/Hrs_Wkd_Can!T15),"..",'M&amp;E_Inv_Can'!T62/Hrs_Wkd_Can!T15)</f>
        <v>0.70773008398389503</v>
      </c>
      <c r="U15" s="23">
        <f>IF(ISERROR('M&amp;E_Inv_Can'!U62/Hrs_Wkd_Can!U15),"..",'M&amp;E_Inv_Can'!U62/Hrs_Wkd_Can!U15)</f>
        <v>0.61792491781791858</v>
      </c>
      <c r="V15" s="24">
        <f>IF(ISERROR('M&amp;E_Inv_Can'!V62/Hrs_Wkd_Can!V15),"..",'M&amp;E_Inv_Can'!V62/Hrs_Wkd_Can!V15)</f>
        <v>5.1978777150190103</v>
      </c>
      <c r="W15" s="24">
        <f>IF(ISERROR('M&amp;E_Inv_Can'!W62/Hrs_Wkd_Can!W15),"..",'M&amp;E_Inv_Can'!W62/Hrs_Wkd_Can!W15)</f>
        <v>10.599851391594848</v>
      </c>
      <c r="X15" s="24" t="str">
        <f>IF(ISERROR('M&amp;E_Inv_Can'!X62/Hrs_Wkd_Can!X15),"..",'M&amp;E_Inv_Can'!X62/Hrs_Wkd_Can!X15)</f>
        <v>..</v>
      </c>
      <c r="Y15" s="11" t="str">
        <f>IF(ISERROR('M&amp;E_Inv_Can'!Y62/Hrs_Wkd_Can!Y15),"..",'M&amp;E_Inv_Can'!Y62/Hrs_Wkd_Can!Y15)</f>
        <v>..</v>
      </c>
    </row>
    <row r="16" spans="1:25">
      <c r="A16" s="5">
        <v>2008</v>
      </c>
      <c r="B16" s="28">
        <f>IF(ISERROR('M&amp;E_Inv_Can'!B63/Hrs_Wkd_Can!B16),"..",'M&amp;E_Inv_Can'!B63/Hrs_Wkd_Can!B16)</f>
        <v>5.1569855092563666</v>
      </c>
      <c r="C16" s="22">
        <f>IF(ISERROR('M&amp;E_Inv_Can'!C63/Hrs_Wkd_Can!C16),"..",'M&amp;E_Inv_Can'!C63/Hrs_Wkd_Can!C16)</f>
        <v>6.5955926039380142</v>
      </c>
      <c r="D16" s="24">
        <f>IF(ISERROR('M&amp;E_Inv_Can'!D63/Hrs_Wkd_Can!D16),"..",'M&amp;E_Inv_Can'!D63/Hrs_Wkd_Can!D16)</f>
        <v>5.0735487851115924</v>
      </c>
      <c r="E16" s="24">
        <f>IF(ISERROR('M&amp;E_Inv_Can'!E62/Hrs_Wkd_Can!E16),"..",'M&amp;E_Inv_Can'!E62/Hrs_Wkd_Can!E16)</f>
        <v>25.508985811047761</v>
      </c>
      <c r="F16" s="24">
        <f>IF(ISERROR('M&amp;E_Inv_Can'!F63/Hrs_Wkd_Can!F16),"..",'M&amp;E_Inv_Can'!F63/Hrs_Wkd_Can!F16)</f>
        <v>27.265021510707374</v>
      </c>
      <c r="G16" s="24">
        <f>IF(ISERROR('M&amp;E_Inv_Can'!G63/Hrs_Wkd_Can!G16),"..",'M&amp;E_Inv_Can'!G63/Hrs_Wkd_Can!G16)</f>
        <v>2.2641525208595867</v>
      </c>
      <c r="H16" s="24">
        <f>IF(ISERROR('M&amp;E_Inv_Can'!H63/Hrs_Wkd_Can!H16),"..",'M&amp;E_Inv_Can'!H63/Hrs_Wkd_Can!H16)</f>
        <v>6.0441337914423432</v>
      </c>
      <c r="I16" s="24" t="str">
        <f>IF(ISERROR('M&amp;E_Inv_Can'!I63/Hrs_Wkd_Can!I16),"..",'M&amp;E_Inv_Can'!I63/Hrs_Wkd_Can!I16)</f>
        <v>..</v>
      </c>
      <c r="J16" s="23" t="str">
        <f>IF(ISERROR('M&amp;E_Inv_Can'!J63/Hrs_Wkd_Can!J16),"..",'M&amp;E_Inv_Can'!J63/Hrs_Wkd_Can!J16)</f>
        <v>..</v>
      </c>
      <c r="K16" s="24">
        <f>IF(ISERROR('M&amp;E_Inv_Can'!K63/Hrs_Wkd_Can!K16),"..",'M&amp;E_Inv_Can'!K63/Hrs_Wkd_Can!K16)</f>
        <v>4.5037515579707144</v>
      </c>
      <c r="L16" s="24">
        <f>IF(ISERROR('M&amp;E_Inv_Can'!L63/Hrs_Wkd_Can!L16),"..",'M&amp;E_Inv_Can'!L63/Hrs_Wkd_Can!L16)</f>
        <v>3.1795075024944022</v>
      </c>
      <c r="M16" s="24">
        <f>IF(ISERROR('M&amp;E_Inv_Can'!M63/Hrs_Wkd_Can!M16),"..",'M&amp;E_Inv_Can'!M63/Hrs_Wkd_Can!M16)</f>
        <v>1.9693142378425821</v>
      </c>
      <c r="N16" s="24">
        <f>IF(ISERROR('M&amp;E_Inv_Can'!N63/Hrs_Wkd_Can!N16),"..",'M&amp;E_Inv_Can'!N63/Hrs_Wkd_Can!N16)</f>
        <v>8.2383329050811636</v>
      </c>
      <c r="O16" s="24">
        <f>IF(ISERROR('M&amp;E_Inv_Can'!O63/Hrs_Wkd_Can!O16),"..",'M&amp;E_Inv_Can'!O63/Hrs_Wkd_Can!O16)</f>
        <v>15.641727654047981</v>
      </c>
      <c r="P16" s="24">
        <f>IF(ISERROR('M&amp;E_Inv_Can'!P63/Hrs_Wkd_Can!P16),"..",'M&amp;E_Inv_Can'!P63/Hrs_Wkd_Can!P16)</f>
        <v>15.734649577040026</v>
      </c>
      <c r="Q16" s="24">
        <f>IF(ISERROR('M&amp;E_Inv_Can'!Q63/Hrs_Wkd_Can!Q16),"..",'M&amp;E_Inv_Can'!Q63/Hrs_Wkd_Can!Q16)</f>
        <v>2.4799034034052512</v>
      </c>
      <c r="R16" s="24">
        <f>IF(ISERROR('M&amp;E_Inv_Can'!R63/Hrs_Wkd_Can!R16),"..",'M&amp;E_Inv_Can'!R63/Hrs_Wkd_Can!R16)</f>
        <v>1.4331089661823289</v>
      </c>
      <c r="S16" s="24">
        <f>IF(ISERROR('M&amp;E_Inv_Can'!S63/Hrs_Wkd_Can!S16),"..",'M&amp;E_Inv_Can'!S63/Hrs_Wkd_Can!S16)</f>
        <v>2.4408577317431335</v>
      </c>
      <c r="T16" s="24">
        <f>IF(ISERROR('M&amp;E_Inv_Can'!T63/Hrs_Wkd_Can!T16),"..",'M&amp;E_Inv_Can'!T63/Hrs_Wkd_Can!T16)</f>
        <v>0.65104969405329804</v>
      </c>
      <c r="U16" s="23">
        <f>IF(ISERROR('M&amp;E_Inv_Can'!U63/Hrs_Wkd_Can!U16),"..",'M&amp;E_Inv_Can'!U63/Hrs_Wkd_Can!U16)</f>
        <v>0.65931384829202733</v>
      </c>
      <c r="V16" s="24">
        <f>IF(ISERROR('M&amp;E_Inv_Can'!V63/Hrs_Wkd_Can!V16),"..",'M&amp;E_Inv_Can'!V63/Hrs_Wkd_Can!V16)</f>
        <v>5.1269285090907326</v>
      </c>
      <c r="W16" s="24">
        <f>IF(ISERROR('M&amp;E_Inv_Can'!W63/Hrs_Wkd_Can!W16),"..",'M&amp;E_Inv_Can'!W63/Hrs_Wkd_Can!W16)</f>
        <v>11.053032867152242</v>
      </c>
      <c r="X16" s="24" t="str">
        <f>IF(ISERROR('M&amp;E_Inv_Can'!X63/Hrs_Wkd_Can!X16),"..",'M&amp;E_Inv_Can'!X63/Hrs_Wkd_Can!X16)</f>
        <v>..</v>
      </c>
      <c r="Y16" s="11" t="str">
        <f>IF(ISERROR('M&amp;E_Inv_Can'!Y63/Hrs_Wkd_Can!Y16),"..",'M&amp;E_Inv_Can'!Y63/Hrs_Wkd_Can!Y16)</f>
        <v>..</v>
      </c>
    </row>
    <row r="17" spans="1:25">
      <c r="A17" s="5">
        <v>2009</v>
      </c>
      <c r="B17" s="28">
        <f>IF(ISERROR('M&amp;E_Inv_Can'!B64/Hrs_Wkd_Can!B17),"..",'M&amp;E_Inv_Can'!B64/Hrs_Wkd_Can!B17)</f>
        <v>4.3109070619162813</v>
      </c>
      <c r="C17" s="22">
        <f>IF(ISERROR('M&amp;E_Inv_Can'!C64/Hrs_Wkd_Can!C17),"..",'M&amp;E_Inv_Can'!C64/Hrs_Wkd_Can!C17)</f>
        <v>5.6286633724395152</v>
      </c>
      <c r="D17" s="24">
        <f>IF(ISERROR('M&amp;E_Inv_Can'!D64/Hrs_Wkd_Can!D17),"..",'M&amp;E_Inv_Can'!D64/Hrs_Wkd_Can!D17)</f>
        <v>5.0740760981296855</v>
      </c>
      <c r="E17" s="24">
        <f>IF(ISERROR('M&amp;E_Inv_Can'!E63/Hrs_Wkd_Can!E17),"..",'M&amp;E_Inv_Can'!E63/Hrs_Wkd_Can!E17)</f>
        <v>32.366178567701994</v>
      </c>
      <c r="F17" s="24">
        <f>IF(ISERROR('M&amp;E_Inv_Can'!F64/Hrs_Wkd_Can!F17),"..",'M&amp;E_Inv_Can'!F64/Hrs_Wkd_Can!F17)</f>
        <v>32.600533468817481</v>
      </c>
      <c r="G17" s="24">
        <f>IF(ISERROR('M&amp;E_Inv_Can'!G64/Hrs_Wkd_Can!G17),"..",'M&amp;E_Inv_Can'!G64/Hrs_Wkd_Can!G17)</f>
        <v>2.0865954813211833</v>
      </c>
      <c r="H17" s="24">
        <f>IF(ISERROR('M&amp;E_Inv_Can'!H64/Hrs_Wkd_Can!H17),"..",'M&amp;E_Inv_Can'!H64/Hrs_Wkd_Can!H17)</f>
        <v>4.4693373007749289</v>
      </c>
      <c r="I17" s="24" t="str">
        <f>IF(ISERROR('M&amp;E_Inv_Can'!I64/Hrs_Wkd_Can!I17),"..",'M&amp;E_Inv_Can'!I64/Hrs_Wkd_Can!I17)</f>
        <v>..</v>
      </c>
      <c r="J17" s="23" t="str">
        <f>IF(ISERROR('M&amp;E_Inv_Can'!J64/Hrs_Wkd_Can!J17),"..",'M&amp;E_Inv_Can'!J64/Hrs_Wkd_Can!J17)</f>
        <v>..</v>
      </c>
      <c r="K17" s="24">
        <f>IF(ISERROR('M&amp;E_Inv_Can'!K64/Hrs_Wkd_Can!K17),"..",'M&amp;E_Inv_Can'!K64/Hrs_Wkd_Can!K17)</f>
        <v>3.7656722270189209</v>
      </c>
      <c r="L17" s="24">
        <f>IF(ISERROR('M&amp;E_Inv_Can'!L64/Hrs_Wkd_Can!L17),"..",'M&amp;E_Inv_Can'!L64/Hrs_Wkd_Can!L17)</f>
        <v>3.0735311462062618</v>
      </c>
      <c r="M17" s="24">
        <f>IF(ISERROR('M&amp;E_Inv_Can'!M64/Hrs_Wkd_Can!M17),"..",'M&amp;E_Inv_Can'!M64/Hrs_Wkd_Can!M17)</f>
        <v>1.5771135514566961</v>
      </c>
      <c r="N17" s="24">
        <f>IF(ISERROR('M&amp;E_Inv_Can'!N64/Hrs_Wkd_Can!N17),"..",'M&amp;E_Inv_Can'!N64/Hrs_Wkd_Can!N17)</f>
        <v>6.1569213543047878</v>
      </c>
      <c r="O17" s="24">
        <f>IF(ISERROR('M&amp;E_Inv_Can'!O64/Hrs_Wkd_Can!O17),"..",'M&amp;E_Inv_Can'!O64/Hrs_Wkd_Can!O17)</f>
        <v>15.36536120431129</v>
      </c>
      <c r="P17" s="24">
        <f>IF(ISERROR('M&amp;E_Inv_Can'!P64/Hrs_Wkd_Can!P17),"..",'M&amp;E_Inv_Can'!P64/Hrs_Wkd_Can!P17)</f>
        <v>11.607235741261849</v>
      </c>
      <c r="Q17" s="24">
        <f>IF(ISERROR('M&amp;E_Inv_Can'!Q64/Hrs_Wkd_Can!Q17),"..",'M&amp;E_Inv_Can'!Q64/Hrs_Wkd_Can!Q17)</f>
        <v>2.3058679478818691</v>
      </c>
      <c r="R17" s="24">
        <f>IF(ISERROR('M&amp;E_Inv_Can'!R64/Hrs_Wkd_Can!R17),"..",'M&amp;E_Inv_Can'!R64/Hrs_Wkd_Can!R17)</f>
        <v>1.2963643414117678</v>
      </c>
      <c r="S17" s="24">
        <f>IF(ISERROR('M&amp;E_Inv_Can'!S64/Hrs_Wkd_Can!S17),"..",'M&amp;E_Inv_Can'!S64/Hrs_Wkd_Can!S17)</f>
        <v>2.255014457167523</v>
      </c>
      <c r="T17" s="24">
        <f>IF(ISERROR('M&amp;E_Inv_Can'!T64/Hrs_Wkd_Can!T17),"..",'M&amp;E_Inv_Can'!T64/Hrs_Wkd_Can!T17)</f>
        <v>0.85605222277231807</v>
      </c>
      <c r="U17" s="23">
        <f>IF(ISERROR('M&amp;E_Inv_Can'!U64/Hrs_Wkd_Can!U17),"..",'M&amp;E_Inv_Can'!U64/Hrs_Wkd_Can!U17)</f>
        <v>0.76854398866399787</v>
      </c>
      <c r="V17" s="24">
        <f>IF(ISERROR('M&amp;E_Inv_Can'!V64/Hrs_Wkd_Can!V17),"..",'M&amp;E_Inv_Can'!V64/Hrs_Wkd_Can!V17)</f>
        <v>4.2578277599941323</v>
      </c>
      <c r="W17" s="24">
        <f>IF(ISERROR('M&amp;E_Inv_Can'!W64/Hrs_Wkd_Can!W17),"..",'M&amp;E_Inv_Can'!W64/Hrs_Wkd_Can!W17)</f>
        <v>9.5491115953942476</v>
      </c>
      <c r="X17" s="24" t="str">
        <f>IF(ISERROR('M&amp;E_Inv_Can'!X64/Hrs_Wkd_Can!X17),"..",'M&amp;E_Inv_Can'!X64/Hrs_Wkd_Can!X17)</f>
        <v>..</v>
      </c>
      <c r="Y17" s="11" t="str">
        <f>IF(ISERROR('M&amp;E_Inv_Can'!Y64/Hrs_Wkd_Can!Y17),"..",'M&amp;E_Inv_Can'!Y64/Hrs_Wkd_Can!Y17)</f>
        <v>..</v>
      </c>
    </row>
    <row r="18" spans="1:25">
      <c r="A18" s="5">
        <v>2010</v>
      </c>
      <c r="B18" s="28">
        <f>IF(ISERROR('M&amp;E_Inv_Can'!B65/Hrs_Wkd_Can!B18),"..",'M&amp;E_Inv_Can'!B65/Hrs_Wkd_Can!B18)</f>
        <v>4.7208721376918943</v>
      </c>
      <c r="C18" s="22">
        <f>IF(ISERROR('M&amp;E_Inv_Can'!C65/Hrs_Wkd_Can!C18),"..",'M&amp;E_Inv_Can'!C65/Hrs_Wkd_Can!C18)</f>
        <v>6.3133777800608399</v>
      </c>
      <c r="D18" s="24">
        <f>IF(ISERROR('M&amp;E_Inv_Can'!D65/Hrs_Wkd_Can!D18),"..",'M&amp;E_Inv_Can'!D65/Hrs_Wkd_Can!D18)</f>
        <v>5.4991584512247549</v>
      </c>
      <c r="E18" s="24">
        <f>IF(ISERROR('M&amp;E_Inv_Can'!E64/Hrs_Wkd_Can!E18),"..",'M&amp;E_Inv_Can'!E64/Hrs_Wkd_Can!E18)</f>
        <v>21.485020179731833</v>
      </c>
      <c r="F18" s="24">
        <f>IF(ISERROR('M&amp;E_Inv_Can'!F65/Hrs_Wkd_Can!F18),"..",'M&amp;E_Inv_Can'!F65/Hrs_Wkd_Can!F18)</f>
        <v>42.521257407884562</v>
      </c>
      <c r="G18" s="24">
        <f>IF(ISERROR('M&amp;E_Inv_Can'!G65/Hrs_Wkd_Can!G18),"..",'M&amp;E_Inv_Can'!G65/Hrs_Wkd_Can!G18)</f>
        <v>2.290770976160089</v>
      </c>
      <c r="H18" s="24">
        <f>IF(ISERROR('M&amp;E_Inv_Can'!H65/Hrs_Wkd_Can!H18),"..",'M&amp;E_Inv_Can'!H65/Hrs_Wkd_Can!H18)</f>
        <v>4.779247683245325</v>
      </c>
      <c r="I18" s="24" t="str">
        <f>IF(ISERROR('M&amp;E_Inv_Can'!I65/Hrs_Wkd_Can!I18),"..",'M&amp;E_Inv_Can'!I65/Hrs_Wkd_Can!I18)</f>
        <v>..</v>
      </c>
      <c r="J18" s="23" t="str">
        <f>IF(ISERROR('M&amp;E_Inv_Can'!J65/Hrs_Wkd_Can!J18),"..",'M&amp;E_Inv_Can'!J65/Hrs_Wkd_Can!J18)</f>
        <v>..</v>
      </c>
      <c r="K18" s="24">
        <f>IF(ISERROR('M&amp;E_Inv_Can'!K65/Hrs_Wkd_Can!K18),"..",'M&amp;E_Inv_Can'!K65/Hrs_Wkd_Can!K18)</f>
        <v>4.039104805127665</v>
      </c>
      <c r="L18" s="24">
        <f>IF(ISERROR('M&amp;E_Inv_Can'!L65/Hrs_Wkd_Can!L18),"..",'M&amp;E_Inv_Can'!L65/Hrs_Wkd_Can!L18)</f>
        <v>3.2243828803148622</v>
      </c>
      <c r="M18" s="24">
        <f>IF(ISERROR('M&amp;E_Inv_Can'!M65/Hrs_Wkd_Can!M18),"..",'M&amp;E_Inv_Can'!M65/Hrs_Wkd_Can!M18)</f>
        <v>1.6878203338499589</v>
      </c>
      <c r="N18" s="24">
        <f>IF(ISERROR('M&amp;E_Inv_Can'!N65/Hrs_Wkd_Can!N18),"..",'M&amp;E_Inv_Can'!N65/Hrs_Wkd_Can!N18)</f>
        <v>7.2056297235775446</v>
      </c>
      <c r="O18" s="24">
        <f>IF(ISERROR('M&amp;E_Inv_Can'!O65/Hrs_Wkd_Can!O18),"..",'M&amp;E_Inv_Can'!O65/Hrs_Wkd_Can!O18)</f>
        <v>14.572163672244319</v>
      </c>
      <c r="P18" s="24">
        <f>IF(ISERROR('M&amp;E_Inv_Can'!P65/Hrs_Wkd_Can!P18),"..",'M&amp;E_Inv_Can'!P65/Hrs_Wkd_Can!P18)</f>
        <v>12.823514346114008</v>
      </c>
      <c r="Q18" s="24">
        <f>IF(ISERROR('M&amp;E_Inv_Can'!Q65/Hrs_Wkd_Can!Q18),"..",'M&amp;E_Inv_Can'!Q65/Hrs_Wkd_Can!Q18)</f>
        <v>2.5704801538352919</v>
      </c>
      <c r="R18" s="24">
        <f>IF(ISERROR('M&amp;E_Inv_Can'!R65/Hrs_Wkd_Can!R18),"..",'M&amp;E_Inv_Can'!R65/Hrs_Wkd_Can!R18)</f>
        <v>1.4192173116070785</v>
      </c>
      <c r="S18" s="24">
        <f>IF(ISERROR('M&amp;E_Inv_Can'!S65/Hrs_Wkd_Can!S18),"..",'M&amp;E_Inv_Can'!S65/Hrs_Wkd_Can!S18)</f>
        <v>2.9039983090697925</v>
      </c>
      <c r="T18" s="24">
        <f>IF(ISERROR('M&amp;E_Inv_Can'!T65/Hrs_Wkd_Can!T18),"..",'M&amp;E_Inv_Can'!T65/Hrs_Wkd_Can!T18)</f>
        <v>0.79082786782369097</v>
      </c>
      <c r="U18" s="23">
        <f>IF(ISERROR('M&amp;E_Inv_Can'!U65/Hrs_Wkd_Can!U18),"..",'M&amp;E_Inv_Can'!U65/Hrs_Wkd_Can!U18)</f>
        <v>0.76467599027287159</v>
      </c>
      <c r="V18" s="24">
        <f>IF(ISERROR('M&amp;E_Inv_Can'!V65/Hrs_Wkd_Can!V18),"..",'M&amp;E_Inv_Can'!V65/Hrs_Wkd_Can!V18)</f>
        <v>4.6661203630579333</v>
      </c>
      <c r="W18" s="24">
        <f>IF(ISERROR('M&amp;E_Inv_Can'!W65/Hrs_Wkd_Can!W18),"..",'M&amp;E_Inv_Can'!W65/Hrs_Wkd_Can!W18)</f>
        <v>10.863123442815802</v>
      </c>
      <c r="X18" s="24" t="str">
        <f>IF(ISERROR('M&amp;E_Inv_Can'!X65/Hrs_Wkd_Can!X18),"..",'M&amp;E_Inv_Can'!X65/Hrs_Wkd_Can!X18)</f>
        <v>..</v>
      </c>
      <c r="Y18" s="11" t="str">
        <f>IF(ISERROR('M&amp;E_Inv_Can'!Y65/Hrs_Wkd_Can!Y18),"..",'M&amp;E_Inv_Can'!Y65/Hrs_Wkd_Can!Y18)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2.738068246139802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2.7958727672597439</v>
      </c>
      <c r="D21" s="9">
        <f t="shared" si="0"/>
        <v>3.5937895532395014</v>
      </c>
      <c r="E21" s="9" t="str">
        <f t="shared" si="0"/>
        <v>n.a.</v>
      </c>
      <c r="F21" s="9">
        <f t="shared" si="0"/>
        <v>7.6024680473181228</v>
      </c>
      <c r="G21" s="9">
        <f t="shared" si="0"/>
        <v>3.2411911827308515</v>
      </c>
      <c r="H21" s="9">
        <f t="shared" si="0"/>
        <v>-0.29986524286689242</v>
      </c>
      <c r="I21" s="9" t="str">
        <f t="shared" si="0"/>
        <v>n.a.</v>
      </c>
      <c r="J21" s="20" t="str">
        <f t="shared" si="0"/>
        <v>n.a.</v>
      </c>
      <c r="K21" s="9">
        <f t="shared" si="0"/>
        <v>2.9937603933847035</v>
      </c>
      <c r="L21" s="9">
        <f t="shared" si="0"/>
        <v>3.7463593501489534</v>
      </c>
      <c r="M21" s="9">
        <f t="shared" si="0"/>
        <v>3.678649338082951</v>
      </c>
      <c r="N21" s="9">
        <f t="shared" si="0"/>
        <v>2.382565598232822</v>
      </c>
      <c r="O21" s="9">
        <f t="shared" si="0"/>
        <v>1.2623551663665245</v>
      </c>
      <c r="P21" s="9">
        <f t="shared" si="0"/>
        <v>2.5979520785088583</v>
      </c>
      <c r="Q21" s="9">
        <f t="shared" si="0"/>
        <v>5.7290231082411935</v>
      </c>
      <c r="R21" s="9">
        <f t="shared" si="0"/>
        <v>5.3095865896915173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9.7038366412094632</v>
      </c>
      <c r="T21" s="9">
        <f t="shared" si="1"/>
        <v>6.5525372500574663</v>
      </c>
      <c r="U21" s="20">
        <f t="shared" si="1"/>
        <v>3.6245818296703147</v>
      </c>
      <c r="V21" s="9">
        <f t="shared" si="1"/>
        <v>2.7553454572071256</v>
      </c>
      <c r="W21" s="9">
        <f t="shared" si="1"/>
        <v>3.950786573651377</v>
      </c>
      <c r="X21" s="9" t="str">
        <f t="shared" si="1"/>
        <v>n.a.</v>
      </c>
      <c r="Y21" s="66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4.9696610612251391</v>
      </c>
      <c r="C22" s="9">
        <f t="shared" si="0"/>
        <v>1.5453337149733848</v>
      </c>
      <c r="D22" s="9">
        <f t="shared" si="0"/>
        <v>-0.36785635881554368</v>
      </c>
      <c r="E22" s="9" t="str">
        <f t="shared" si="0"/>
        <v>n.a.</v>
      </c>
      <c r="F22" s="9">
        <f t="shared" si="0"/>
        <v>6.0971038557504631</v>
      </c>
      <c r="G22" s="9">
        <f t="shared" si="0"/>
        <v>7.9037009835502214</v>
      </c>
      <c r="H22" s="9">
        <f t="shared" si="0"/>
        <v>-1.5271716979872618</v>
      </c>
      <c r="I22" s="9" t="str">
        <f t="shared" si="0"/>
        <v>n.a.</v>
      </c>
      <c r="J22" s="21" t="str">
        <f t="shared" si="0"/>
        <v>n.a.</v>
      </c>
      <c r="K22" s="9">
        <f t="shared" si="0"/>
        <v>7.7349378121722712</v>
      </c>
      <c r="L22" s="9">
        <f t="shared" si="0"/>
        <v>-3.4616279482667767</v>
      </c>
      <c r="M22" s="9">
        <f t="shared" si="0"/>
        <v>2.1113997098580528</v>
      </c>
      <c r="N22" s="9">
        <f t="shared" si="0"/>
        <v>2.3639729436308876E-2</v>
      </c>
      <c r="O22" s="9">
        <f t="shared" si="0"/>
        <v>1.0911192369331246</v>
      </c>
      <c r="P22" s="9">
        <f t="shared" si="0"/>
        <v>15.79217299485698</v>
      </c>
      <c r="Q22" s="9">
        <f t="shared" si="0"/>
        <v>17.339865235537189</v>
      </c>
      <c r="R22" s="9">
        <f t="shared" si="0"/>
        <v>-9.5367659901686608</v>
      </c>
      <c r="S22" s="9">
        <f t="shared" si="1"/>
        <v>15.186763866437625</v>
      </c>
      <c r="T22" s="9">
        <f t="shared" si="1"/>
        <v>3.6390450502674865</v>
      </c>
      <c r="U22" s="21">
        <f t="shared" si="1"/>
        <v>-4.7501010049863401</v>
      </c>
      <c r="V22" s="9">
        <f t="shared" si="1"/>
        <v>5.2621163435218277</v>
      </c>
      <c r="W22" s="9">
        <f t="shared" si="1"/>
        <v>1.217315794387952</v>
      </c>
      <c r="X22" s="9" t="str">
        <f t="shared" si="1"/>
        <v>n.a.</v>
      </c>
      <c r="Y22" s="66" t="str">
        <f t="shared" si="1"/>
        <v>n.a.</v>
      </c>
    </row>
    <row r="23" spans="1:25">
      <c r="A23" s="29" t="s">
        <v>24</v>
      </c>
      <c r="B23" s="19">
        <f t="shared" si="2"/>
        <v>2.0778879687615381</v>
      </c>
      <c r="C23" s="9">
        <f t="shared" si="0"/>
        <v>3.1740289939588218</v>
      </c>
      <c r="D23" s="9">
        <f t="shared" si="0"/>
        <v>4.8127205868625955</v>
      </c>
      <c r="E23" s="9">
        <f t="shared" si="0"/>
        <v>7.2061198532769044</v>
      </c>
      <c r="F23" s="9">
        <f t="shared" si="0"/>
        <v>8.0582285911233509</v>
      </c>
      <c r="G23" s="9">
        <f t="shared" si="0"/>
        <v>1.8821277821905458</v>
      </c>
      <c r="H23" s="9">
        <f t="shared" si="0"/>
        <v>7.1300865647194733E-2</v>
      </c>
      <c r="I23" s="9" t="str">
        <f t="shared" si="0"/>
        <v>n.a.</v>
      </c>
      <c r="J23" s="21" t="str">
        <f t="shared" si="0"/>
        <v>n.a.</v>
      </c>
      <c r="K23" s="9">
        <f t="shared" si="0"/>
        <v>1.6125194736250625</v>
      </c>
      <c r="L23" s="9">
        <f t="shared" si="0"/>
        <v>6.0119282156643195</v>
      </c>
      <c r="M23" s="9">
        <f t="shared" si="0"/>
        <v>4.1534982264704645</v>
      </c>
      <c r="N23" s="9">
        <f t="shared" si="0"/>
        <v>3.1010325246335624</v>
      </c>
      <c r="O23" s="9">
        <f t="shared" si="0"/>
        <v>1.3137824831178646</v>
      </c>
      <c r="P23" s="9">
        <f t="shared" si="0"/>
        <v>-1.0589446473804331</v>
      </c>
      <c r="Q23" s="9">
        <f t="shared" si="0"/>
        <v>2.475208319435529</v>
      </c>
      <c r="R23" s="9">
        <f t="shared" si="0"/>
        <v>10.221583846396198</v>
      </c>
      <c r="S23" s="9">
        <f t="shared" si="1"/>
        <v>8.1104283421112875</v>
      </c>
      <c r="T23" s="9">
        <f t="shared" si="1"/>
        <v>7.4424526311450689</v>
      </c>
      <c r="U23" s="21">
        <f t="shared" si="1"/>
        <v>6.2777303583806177</v>
      </c>
      <c r="V23" s="9">
        <f t="shared" si="1"/>
        <v>2.0150205811292121</v>
      </c>
      <c r="W23" s="9">
        <f t="shared" si="1"/>
        <v>4.7851330261874825</v>
      </c>
      <c r="X23" s="9" t="str">
        <f t="shared" si="1"/>
        <v>n.a.</v>
      </c>
      <c r="Y23" s="6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132.75896726458245</v>
      </c>
      <c r="D29" s="24">
        <f t="shared" si="3"/>
        <v>104.57882900644124</v>
      </c>
      <c r="E29" s="24" t="str">
        <f t="shared" si="3"/>
        <v>..</v>
      </c>
      <c r="F29" s="24">
        <f t="shared" si="3"/>
        <v>493.63162721558547</v>
      </c>
      <c r="G29" s="24">
        <f t="shared" si="3"/>
        <v>45.538475622872284</v>
      </c>
      <c r="H29" s="24">
        <f t="shared" si="3"/>
        <v>149.55493672997196</v>
      </c>
      <c r="I29" s="24" t="str">
        <f t="shared" si="3"/>
        <v>..</v>
      </c>
      <c r="J29" s="23" t="str">
        <f t="shared" si="3"/>
        <v>..</v>
      </c>
      <c r="K29" s="24">
        <f t="shared" si="3"/>
        <v>82.837909904384134</v>
      </c>
      <c r="L29" s="24">
        <f t="shared" si="3"/>
        <v>60.156873918708918</v>
      </c>
      <c r="M29" s="24">
        <f t="shared" si="3"/>
        <v>31.757829883147281</v>
      </c>
      <c r="N29" s="24">
        <f t="shared" si="3"/>
        <v>159.66868092108223</v>
      </c>
      <c r="O29" s="24">
        <f t="shared" si="3"/>
        <v>372.55091341516527</v>
      </c>
      <c r="P29" s="24">
        <f t="shared" si="3"/>
        <v>276.49671085861536</v>
      </c>
      <c r="Q29" s="24">
        <f t="shared" si="3"/>
        <v>37.495168143993098</v>
      </c>
      <c r="R29" s="24">
        <f t="shared" si="3"/>
        <v>21.799774533387108</v>
      </c>
      <c r="S29" s="24">
        <f t="shared" si="3"/>
        <v>26.217945207546922</v>
      </c>
      <c r="T29" s="24">
        <f t="shared" si="3"/>
        <v>10.428900532776517</v>
      </c>
      <c r="U29" s="23">
        <f t="shared" si="3"/>
        <v>14.485953123284052</v>
      </c>
      <c r="V29" s="24">
        <f t="shared" si="3"/>
        <v>98.624390875441193</v>
      </c>
      <c r="W29" s="24">
        <f t="shared" si="3"/>
        <v>197.55111274005699</v>
      </c>
      <c r="X29" s="24" t="str">
        <f t="shared" si="3"/>
        <v>..</v>
      </c>
      <c r="Y29" s="66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132.1324825744293</v>
      </c>
      <c r="D30" s="24">
        <f t="shared" si="4"/>
        <v>104.3485267767043</v>
      </c>
      <c r="E30" s="24">
        <f t="shared" si="4"/>
        <v>332.01630645072339</v>
      </c>
      <c r="F30" s="24">
        <f t="shared" si="4"/>
        <v>553.1181463778272</v>
      </c>
      <c r="G30" s="24">
        <f t="shared" si="4"/>
        <v>44.673376763050818</v>
      </c>
      <c r="H30" s="24">
        <f t="shared" si="4"/>
        <v>147.67173320183514</v>
      </c>
      <c r="I30" s="24" t="str">
        <f t="shared" si="4"/>
        <v>..</v>
      </c>
      <c r="J30" s="23" t="str">
        <f t="shared" si="4"/>
        <v>..</v>
      </c>
      <c r="K30" s="24">
        <f t="shared" si="4"/>
        <v>83.780721669244386</v>
      </c>
      <c r="L30" s="24">
        <f t="shared" si="4"/>
        <v>50.902038351303027</v>
      </c>
      <c r="M30" s="24">
        <f t="shared" si="4"/>
        <v>28.065873264353247</v>
      </c>
      <c r="N30" s="24">
        <f t="shared" si="4"/>
        <v>157.83602235267719</v>
      </c>
      <c r="O30" s="24">
        <f t="shared" si="4"/>
        <v>344.11236324754543</v>
      </c>
      <c r="P30" s="24">
        <f t="shared" si="4"/>
        <v>322.56623704425203</v>
      </c>
      <c r="Q30" s="24">
        <f t="shared" si="4"/>
        <v>43.605865442992027</v>
      </c>
      <c r="R30" s="24">
        <f t="shared" si="4"/>
        <v>14.41052061479251</v>
      </c>
      <c r="S30" s="24">
        <f t="shared" si="4"/>
        <v>26.166736693139374</v>
      </c>
      <c r="T30" s="24">
        <f t="shared" si="4"/>
        <v>12.570972392408445</v>
      </c>
      <c r="U30" s="23">
        <f t="shared" si="4"/>
        <v>10.998404896903795</v>
      </c>
      <c r="V30" s="24">
        <f t="shared" si="4"/>
        <v>98.669969718115922</v>
      </c>
      <c r="W30" s="24">
        <f t="shared" si="4"/>
        <v>197.20537364068298</v>
      </c>
      <c r="X30" s="24" t="str">
        <f t="shared" si="4"/>
        <v>..</v>
      </c>
      <c r="Y30" s="66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123.54510834270802</v>
      </c>
      <c r="D31" s="24">
        <f t="shared" si="4"/>
        <v>87.676446872931777</v>
      </c>
      <c r="E31" s="24">
        <f t="shared" si="4"/>
        <v>308.88374898478446</v>
      </c>
      <c r="F31" s="24">
        <f t="shared" si="4"/>
        <v>595.70787810449121</v>
      </c>
      <c r="G31" s="24">
        <f t="shared" si="4"/>
        <v>49.043434185683097</v>
      </c>
      <c r="H31" s="24">
        <f t="shared" si="4"/>
        <v>132.79100582022849</v>
      </c>
      <c r="I31" s="24" t="str">
        <f t="shared" si="4"/>
        <v>..</v>
      </c>
      <c r="J31" s="23" t="str">
        <f t="shared" si="4"/>
        <v>..</v>
      </c>
      <c r="K31" s="24">
        <f t="shared" si="4"/>
        <v>88.06766494358618</v>
      </c>
      <c r="L31" s="24">
        <f t="shared" si="4"/>
        <v>50.631097621454899</v>
      </c>
      <c r="M31" s="24">
        <f t="shared" si="4"/>
        <v>26.625885583264925</v>
      </c>
      <c r="N31" s="24">
        <f t="shared" si="4"/>
        <v>169.29903236302383</v>
      </c>
      <c r="O31" s="24">
        <f t="shared" si="4"/>
        <v>294.78810428639736</v>
      </c>
      <c r="P31" s="24">
        <f t="shared" si="4"/>
        <v>366.46289250382983</v>
      </c>
      <c r="Q31" s="24">
        <f t="shared" si="4"/>
        <v>44.716880883131758</v>
      </c>
      <c r="R31" s="24">
        <f t="shared" si="4"/>
        <v>12.49789495452077</v>
      </c>
      <c r="S31" s="24">
        <f t="shared" si="4"/>
        <v>37.607118496024121</v>
      </c>
      <c r="T31" s="24">
        <f t="shared" si="4"/>
        <v>10.449644005561101</v>
      </c>
      <c r="U31" s="23">
        <f t="shared" si="4"/>
        <v>10.559081615162569</v>
      </c>
      <c r="V31" s="24">
        <f t="shared" si="4"/>
        <v>99.53817739336111</v>
      </c>
      <c r="W31" s="24">
        <f t="shared" si="4"/>
        <v>185.69830240549899</v>
      </c>
      <c r="X31" s="24" t="str">
        <f t="shared" si="4"/>
        <v>..</v>
      </c>
      <c r="Y31" s="66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120.1855884543134</v>
      </c>
      <c r="D32" s="24">
        <f t="shared" si="4"/>
        <v>89.423324869799643</v>
      </c>
      <c r="E32" s="24">
        <f t="shared" si="4"/>
        <v>278.76260104725714</v>
      </c>
      <c r="F32" s="24">
        <f t="shared" si="4"/>
        <v>509.70885664088905</v>
      </c>
      <c r="G32" s="24">
        <f t="shared" si="4"/>
        <v>49.464785072209509</v>
      </c>
      <c r="H32" s="24">
        <f t="shared" si="4"/>
        <v>123.46919140812321</v>
      </c>
      <c r="I32" s="24" t="str">
        <f t="shared" si="4"/>
        <v>..</v>
      </c>
      <c r="J32" s="23" t="str">
        <f t="shared" si="4"/>
        <v>..</v>
      </c>
      <c r="K32" s="24">
        <f t="shared" si="4"/>
        <v>89.558630490390769</v>
      </c>
      <c r="L32" s="24">
        <f t="shared" si="4"/>
        <v>46.794389748010147</v>
      </c>
      <c r="M32" s="24">
        <f t="shared" si="4"/>
        <v>29.233587966475366</v>
      </c>
      <c r="N32" s="24">
        <f t="shared" si="4"/>
        <v>138.14536380608746</v>
      </c>
      <c r="O32" s="24">
        <f t="shared" si="4"/>
        <v>332.76164495526552</v>
      </c>
      <c r="P32" s="24">
        <f t="shared" si="4"/>
        <v>371.13866143455374</v>
      </c>
      <c r="Q32" s="24">
        <f t="shared" si="4"/>
        <v>52.374594804921728</v>
      </c>
      <c r="R32" s="24">
        <f t="shared" si="4"/>
        <v>13.953300443604688</v>
      </c>
      <c r="S32" s="24">
        <f t="shared" si="4"/>
        <v>34.642960454276164</v>
      </c>
      <c r="T32" s="24">
        <f t="shared" si="4"/>
        <v>10.037310257986796</v>
      </c>
      <c r="U32" s="23">
        <f t="shared" si="4"/>
        <v>10.823039967442986</v>
      </c>
      <c r="V32" s="24">
        <f t="shared" si="4"/>
        <v>99.451019969868284</v>
      </c>
      <c r="W32" s="24">
        <f t="shared" si="4"/>
        <v>177.11385809854045</v>
      </c>
      <c r="X32" s="24" t="str">
        <f t="shared" si="4"/>
        <v>..</v>
      </c>
      <c r="Y32" s="66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115.34554704513438</v>
      </c>
      <c r="D33" s="24">
        <f t="shared" si="4"/>
        <v>90.623022892648038</v>
      </c>
      <c r="E33" s="24">
        <f t="shared" si="4"/>
        <v>367.07002325468949</v>
      </c>
      <c r="F33" s="24">
        <f t="shared" si="4"/>
        <v>540.22005820554807</v>
      </c>
      <c r="G33" s="24">
        <f t="shared" si="4"/>
        <v>49.814196445180826</v>
      </c>
      <c r="H33" s="24">
        <f t="shared" si="4"/>
        <v>104.82997213181882</v>
      </c>
      <c r="I33" s="24" t="str">
        <f t="shared" si="4"/>
        <v>..</v>
      </c>
      <c r="J33" s="23" t="str">
        <f t="shared" si="4"/>
        <v>..</v>
      </c>
      <c r="K33" s="24">
        <f t="shared" si="4"/>
        <v>92.278840716183893</v>
      </c>
      <c r="L33" s="24">
        <f t="shared" si="4"/>
        <v>51.114635675022647</v>
      </c>
      <c r="M33" s="24">
        <f t="shared" si="4"/>
        <v>31.018307940426638</v>
      </c>
      <c r="N33" s="24">
        <f t="shared" si="4"/>
        <v>164.87765754603123</v>
      </c>
      <c r="O33" s="24">
        <f t="shared" si="4"/>
        <v>373.55774271840988</v>
      </c>
      <c r="P33" s="24">
        <f t="shared" si="4"/>
        <v>357.53870478688634</v>
      </c>
      <c r="Q33" s="24">
        <f t="shared" si="4"/>
        <v>48.188737988657508</v>
      </c>
      <c r="R33" s="24">
        <f t="shared" si="4"/>
        <v>12.262347883962869</v>
      </c>
      <c r="S33" s="24">
        <f t="shared" si="4"/>
        <v>37.124781696938712</v>
      </c>
      <c r="T33" s="24">
        <f t="shared" si="4"/>
        <v>9.6142336342856343</v>
      </c>
      <c r="U33" s="23">
        <f t="shared" si="4"/>
        <v>13.385660226736306</v>
      </c>
      <c r="V33" s="24">
        <f t="shared" si="4"/>
        <v>99.455796119077405</v>
      </c>
      <c r="W33" s="24">
        <f t="shared" si="4"/>
        <v>169.26442563525231</v>
      </c>
      <c r="X33" s="24" t="str">
        <f t="shared" si="4"/>
        <v>..</v>
      </c>
      <c r="Y33" s="66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117.4811991493217</v>
      </c>
      <c r="D34" s="24">
        <f t="shared" si="4"/>
        <v>103.77790849964231</v>
      </c>
      <c r="E34" s="24">
        <f t="shared" si="4"/>
        <v>477.70325267457616</v>
      </c>
      <c r="F34" s="24">
        <f t="shared" si="4"/>
        <v>538.11873969841622</v>
      </c>
      <c r="G34" s="24">
        <f t="shared" si="4"/>
        <v>44.801098064903933</v>
      </c>
      <c r="H34" s="24">
        <f t="shared" si="4"/>
        <v>104.06590927452433</v>
      </c>
      <c r="I34" s="24" t="str">
        <f t="shared" si="4"/>
        <v>..</v>
      </c>
      <c r="J34" s="23" t="str">
        <f t="shared" si="4"/>
        <v>..</v>
      </c>
      <c r="K34" s="24">
        <f t="shared" si="4"/>
        <v>91.442116188093607</v>
      </c>
      <c r="L34" s="24">
        <f t="shared" si="4"/>
        <v>51.43044255228687</v>
      </c>
      <c r="M34" s="24">
        <f t="shared" si="4"/>
        <v>31.174281366687161</v>
      </c>
      <c r="N34" s="24">
        <f t="shared" si="4"/>
        <v>169.01205222490941</v>
      </c>
      <c r="O34" s="24">
        <f t="shared" si="4"/>
        <v>379.51079012510991</v>
      </c>
      <c r="P34" s="24">
        <f t="shared" si="4"/>
        <v>334.99913712618917</v>
      </c>
      <c r="Q34" s="24">
        <f t="shared" si="4"/>
        <v>56.300137404620202</v>
      </c>
      <c r="R34" s="24">
        <f t="shared" si="4"/>
        <v>17.20609875559596</v>
      </c>
      <c r="S34" s="24">
        <f t="shared" si="4"/>
        <v>55.829012049624637</v>
      </c>
      <c r="T34" s="24">
        <f t="shared" si="4"/>
        <v>13.030956781516798</v>
      </c>
      <c r="U34" s="23">
        <f t="shared" si="4"/>
        <v>12.901984773805964</v>
      </c>
      <c r="V34" s="24">
        <f t="shared" si="4"/>
        <v>98.885903644064328</v>
      </c>
      <c r="W34" s="24">
        <f t="shared" si="4"/>
        <v>172.46159527965534</v>
      </c>
      <c r="X34" s="24" t="str">
        <f t="shared" si="4"/>
        <v>..</v>
      </c>
      <c r="Y34" s="66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126.65248166233845</v>
      </c>
      <c r="D35" s="24">
        <f t="shared" si="4"/>
        <v>100.46522070392044</v>
      </c>
      <c r="E35" s="24">
        <f t="shared" si="4"/>
        <v>473.05692821564332</v>
      </c>
      <c r="F35" s="24">
        <f t="shared" si="4"/>
        <v>588.23659855909978</v>
      </c>
      <c r="G35" s="24">
        <f t="shared" si="4"/>
        <v>46.401695724429857</v>
      </c>
      <c r="H35" s="24">
        <f t="shared" si="4"/>
        <v>120.1558882438369</v>
      </c>
      <c r="I35" s="24" t="str">
        <f t="shared" si="4"/>
        <v>..</v>
      </c>
      <c r="J35" s="23" t="str">
        <f t="shared" si="4"/>
        <v>..</v>
      </c>
      <c r="K35" s="24">
        <f t="shared" si="4"/>
        <v>87.113173334440958</v>
      </c>
      <c r="L35" s="24">
        <f t="shared" si="4"/>
        <v>54.239070958245264</v>
      </c>
      <c r="M35" s="24">
        <f t="shared" si="4"/>
        <v>35.804099463262965</v>
      </c>
      <c r="N35" s="24">
        <f t="shared" si="4"/>
        <v>129.19999232595254</v>
      </c>
      <c r="O35" s="24">
        <f t="shared" si="4"/>
        <v>302.40427619852733</v>
      </c>
      <c r="P35" s="24">
        <f t="shared" si="4"/>
        <v>341.01317514510401</v>
      </c>
      <c r="Q35" s="24">
        <f t="shared" si="4"/>
        <v>54.137362733182151</v>
      </c>
      <c r="R35" s="24">
        <f t="shared" si="4"/>
        <v>21.598221499039727</v>
      </c>
      <c r="S35" s="24">
        <f t="shared" si="4"/>
        <v>63.094426403427128</v>
      </c>
      <c r="T35" s="24">
        <f t="shared" si="4"/>
        <v>16.913786436448937</v>
      </c>
      <c r="U35" s="23">
        <f t="shared" si="4"/>
        <v>13.831614257378796</v>
      </c>
      <c r="V35" s="24">
        <f t="shared" si="4"/>
        <v>99.028001705549457</v>
      </c>
      <c r="W35" s="24">
        <f t="shared" si="4"/>
        <v>188.44988635072463</v>
      </c>
      <c r="X35" s="24" t="str">
        <f t="shared" si="4"/>
        <v>..</v>
      </c>
      <c r="Y35" s="66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123.45290436863414</v>
      </c>
      <c r="D36" s="24">
        <f t="shared" si="4"/>
        <v>94.992922008913993</v>
      </c>
      <c r="E36" s="24">
        <f t="shared" si="4"/>
        <v>415.77873722761404</v>
      </c>
      <c r="F36" s="24">
        <f t="shared" si="4"/>
        <v>573.86662414848001</v>
      </c>
      <c r="G36" s="24">
        <f t="shared" si="4"/>
        <v>46.299151312865618</v>
      </c>
      <c r="H36" s="24">
        <f t="shared" si="4"/>
        <v>110.89312801398714</v>
      </c>
      <c r="I36" s="24" t="str">
        <f t="shared" si="4"/>
        <v>..</v>
      </c>
      <c r="J36" s="23" t="str">
        <f t="shared" si="4"/>
        <v>..</v>
      </c>
      <c r="K36" s="24">
        <f t="shared" si="4"/>
        <v>88.749074392026827</v>
      </c>
      <c r="L36" s="24">
        <f t="shared" si="4"/>
        <v>54.613632335054007</v>
      </c>
      <c r="M36" s="24">
        <f t="shared" si="4"/>
        <v>36.121499224956075</v>
      </c>
      <c r="N36" s="24">
        <f t="shared" si="4"/>
        <v>117.60540173548134</v>
      </c>
      <c r="O36" s="24">
        <f t="shared" si="4"/>
        <v>363.57971811645342</v>
      </c>
      <c r="P36" s="24">
        <f t="shared" si="4"/>
        <v>349.00923175286562</v>
      </c>
      <c r="Q36" s="24">
        <f t="shared" si="4"/>
        <v>53.251515884021572</v>
      </c>
      <c r="R36" s="24">
        <f t="shared" si="4"/>
        <v>19.976983480452986</v>
      </c>
      <c r="S36" s="24">
        <f t="shared" si="4"/>
        <v>44.893145217258855</v>
      </c>
      <c r="T36" s="24">
        <f t="shared" si="4"/>
        <v>17.434849507920802</v>
      </c>
      <c r="U36" s="23">
        <f t="shared" si="4"/>
        <v>13.849480442211478</v>
      </c>
      <c r="V36" s="24">
        <f t="shared" si="4"/>
        <v>99.282350270301151</v>
      </c>
      <c r="W36" s="24">
        <f t="shared" si="4"/>
        <v>186.88700609217693</v>
      </c>
      <c r="X36" s="24" t="str">
        <f t="shared" si="4"/>
        <v>..</v>
      </c>
      <c r="Y36" s="66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123.18414121764962</v>
      </c>
      <c r="D37" s="24">
        <f t="shared" si="4"/>
        <v>84.845556403657739</v>
      </c>
      <c r="E37" s="24">
        <f t="shared" si="4"/>
        <v>403.23161712628252</v>
      </c>
      <c r="F37" s="24">
        <f t="shared" si="4"/>
        <v>470.04903844061658</v>
      </c>
      <c r="G37" s="24">
        <f t="shared" si="4"/>
        <v>42.04936224394509</v>
      </c>
      <c r="H37" s="24">
        <f t="shared" si="4"/>
        <v>112.24358044997437</v>
      </c>
      <c r="I37" s="24" t="str">
        <f t="shared" si="4"/>
        <v>..</v>
      </c>
      <c r="J37" s="23" t="str">
        <f t="shared" si="4"/>
        <v>..</v>
      </c>
      <c r="K37" s="24">
        <f t="shared" si="4"/>
        <v>88.622567974231998</v>
      </c>
      <c r="L37" s="24">
        <f t="shared" si="4"/>
        <v>54.976584093098232</v>
      </c>
      <c r="M37" s="24">
        <f t="shared" si="4"/>
        <v>31.818444137285333</v>
      </c>
      <c r="N37" s="24">
        <f t="shared" si="4"/>
        <v>146.80255221728746</v>
      </c>
      <c r="O37" s="24">
        <f t="shared" si="4"/>
        <v>330.56251812994992</v>
      </c>
      <c r="P37" s="24">
        <f t="shared" si="4"/>
        <v>346.60440543445952</v>
      </c>
      <c r="Q37" s="24">
        <f t="shared" si="4"/>
        <v>44.21649518399748</v>
      </c>
      <c r="R37" s="24">
        <f t="shared" si="4"/>
        <v>18.430774665131146</v>
      </c>
      <c r="S37" s="24">
        <f t="shared" si="4"/>
        <v>43.638507433457974</v>
      </c>
      <c r="T37" s="24">
        <f t="shared" si="4"/>
        <v>16.029827099853637</v>
      </c>
      <c r="U37" s="23">
        <f t="shared" si="4"/>
        <v>13.115509351141274</v>
      </c>
      <c r="V37" s="24">
        <f t="shared" si="4"/>
        <v>99.712776348886649</v>
      </c>
      <c r="W37" s="24">
        <f t="shared" si="4"/>
        <v>191.43819485837776</v>
      </c>
      <c r="X37" s="24" t="str">
        <f t="shared" si="4"/>
        <v>..</v>
      </c>
      <c r="Y37" s="66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121.24066498213591</v>
      </c>
      <c r="D38" s="24">
        <f t="shared" si="4"/>
        <v>75.339087140576936</v>
      </c>
      <c r="E38" s="24">
        <f t="shared" si="4"/>
        <v>451.98880366574946</v>
      </c>
      <c r="F38" s="24">
        <f t="shared" si="4"/>
        <v>523.56710055384576</v>
      </c>
      <c r="G38" s="24">
        <f t="shared" si="4"/>
        <v>40.735691681399125</v>
      </c>
      <c r="H38" s="24">
        <f t="shared" si="4"/>
        <v>105.95845578263319</v>
      </c>
      <c r="I38" s="24" t="str">
        <f t="shared" si="4"/>
        <v>..</v>
      </c>
      <c r="J38" s="23" t="str">
        <f t="shared" si="4"/>
        <v>..</v>
      </c>
      <c r="K38" s="24">
        <f t="shared" si="4"/>
        <v>89.725310251524888</v>
      </c>
      <c r="L38" s="24">
        <f t="shared" si="4"/>
        <v>50.284641591553594</v>
      </c>
      <c r="M38" s="24">
        <f t="shared" si="4"/>
        <v>30.127264344567056</v>
      </c>
      <c r="N38" s="24">
        <f t="shared" si="4"/>
        <v>132.11810392802107</v>
      </c>
      <c r="O38" s="24">
        <f t="shared" si="4"/>
        <v>325.08583744550134</v>
      </c>
      <c r="P38" s="24">
        <f t="shared" si="4"/>
        <v>372.80786518247299</v>
      </c>
      <c r="Q38" s="24">
        <f t="shared" si="4"/>
        <v>45.277484591524384</v>
      </c>
      <c r="R38" s="24">
        <f t="shared" si="4"/>
        <v>26.672028037171085</v>
      </c>
      <c r="S38" s="24">
        <f t="shared" si="4"/>
        <v>38.240330558139433</v>
      </c>
      <c r="T38" s="24">
        <f t="shared" si="4"/>
        <v>10.759120028229898</v>
      </c>
      <c r="U38" s="23">
        <f t="shared" si="4"/>
        <v>11.578788207925978</v>
      </c>
      <c r="V38" s="24">
        <f t="shared" si="4"/>
        <v>100.06975837700858</v>
      </c>
      <c r="W38" s="24">
        <f t="shared" si="4"/>
        <v>195.03162172922384</v>
      </c>
      <c r="X38" s="24" t="str">
        <f t="shared" si="4"/>
        <v>..</v>
      </c>
      <c r="Y38" s="66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123.79073056896659</v>
      </c>
      <c r="D39" s="24">
        <f t="shared" si="4"/>
        <v>88.640428835600446</v>
      </c>
      <c r="E39" s="24">
        <f t="shared" si="4"/>
        <v>539.99463106023859</v>
      </c>
      <c r="F39" s="24">
        <f t="shared" si="4"/>
        <v>547.38067562550384</v>
      </c>
      <c r="G39" s="24">
        <f t="shared" si="4"/>
        <v>43.54986489528585</v>
      </c>
      <c r="H39" s="24">
        <f t="shared" si="4"/>
        <v>114.29696547528229</v>
      </c>
      <c r="I39" s="24" t="str">
        <f t="shared" si="4"/>
        <v>..</v>
      </c>
      <c r="J39" s="23" t="str">
        <f t="shared" si="4"/>
        <v>..</v>
      </c>
      <c r="K39" s="24">
        <f t="shared" si="4"/>
        <v>88.62818188907022</v>
      </c>
      <c r="L39" s="24">
        <f t="shared" si="4"/>
        <v>54.870120675838393</v>
      </c>
      <c r="M39" s="24">
        <f t="shared" si="4"/>
        <v>36.619497080749767</v>
      </c>
      <c r="N39" s="24">
        <f t="shared" si="4"/>
        <v>161.85981822039062</v>
      </c>
      <c r="O39" s="24">
        <f t="shared" si="4"/>
        <v>276.74027491953211</v>
      </c>
      <c r="P39" s="24">
        <f t="shared" si="4"/>
        <v>341.83707817328644</v>
      </c>
      <c r="Q39" s="24">
        <f t="shared" si="4"/>
        <v>48.636196451020545</v>
      </c>
      <c r="R39" s="24">
        <f t="shared" si="4"/>
        <v>21.988844601037911</v>
      </c>
      <c r="S39" s="24">
        <f t="shared" si="4"/>
        <v>44.837317727954876</v>
      </c>
      <c r="T39" s="24">
        <f t="shared" si="4"/>
        <v>13.565280589439594</v>
      </c>
      <c r="U39" s="23">
        <f t="shared" si="4"/>
        <v>11.843957298270245</v>
      </c>
      <c r="V39" s="24">
        <f t="shared" si="4"/>
        <v>99.629323762691058</v>
      </c>
      <c r="W39" s="24">
        <f t="shared" si="4"/>
        <v>203.17061770772193</v>
      </c>
      <c r="X39" s="24" t="str">
        <f t="shared" si="4"/>
        <v>..</v>
      </c>
      <c r="Y39" s="66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127.89627956292422</v>
      </c>
      <c r="D40" s="24">
        <f t="shared" si="4"/>
        <v>98.382064017922644</v>
      </c>
      <c r="E40" s="24">
        <f t="shared" si="4"/>
        <v>494.64916597615451</v>
      </c>
      <c r="F40" s="24">
        <f t="shared" si="4"/>
        <v>528.70075864609078</v>
      </c>
      <c r="G40" s="24">
        <f t="shared" si="4"/>
        <v>43.904574034493962</v>
      </c>
      <c r="H40" s="24">
        <f t="shared" si="4"/>
        <v>117.20284613159409</v>
      </c>
      <c r="I40" s="24" t="str">
        <f t="shared" si="4"/>
        <v>..</v>
      </c>
      <c r="J40" s="23" t="str">
        <f t="shared" si="4"/>
        <v>..</v>
      </c>
      <c r="K40" s="24">
        <f t="shared" si="4"/>
        <v>87.333027209148625</v>
      </c>
      <c r="L40" s="24">
        <f t="shared" si="4"/>
        <v>61.654381164877172</v>
      </c>
      <c r="M40" s="24">
        <f t="shared" si="4"/>
        <v>38.187313776775682</v>
      </c>
      <c r="N40" s="24">
        <f t="shared" si="4"/>
        <v>159.75094151988657</v>
      </c>
      <c r="O40" s="24">
        <f t="shared" si="4"/>
        <v>303.31145251372845</v>
      </c>
      <c r="P40" s="24">
        <f t="shared" si="4"/>
        <v>305.11331763096132</v>
      </c>
      <c r="Q40" s="24">
        <f t="shared" ref="Q40:Y40" si="5">IF(ISERROR((Q16/$B16)*100),"..",(Q16/$B16)*100)</f>
        <v>48.088236799464099</v>
      </c>
      <c r="R40" s="24">
        <f t="shared" si="5"/>
        <v>27.789664400065035</v>
      </c>
      <c r="S40" s="24">
        <f t="shared" si="5"/>
        <v>47.331095411495603</v>
      </c>
      <c r="T40" s="24">
        <f t="shared" si="5"/>
        <v>12.624617480206551</v>
      </c>
      <c r="U40" s="23">
        <f t="shared" si="5"/>
        <v>12.784869127683468</v>
      </c>
      <c r="V40" s="24">
        <f t="shared" si="5"/>
        <v>99.417159499252335</v>
      </c>
      <c r="W40" s="24">
        <f t="shared" si="5"/>
        <v>214.33127642714825</v>
      </c>
      <c r="X40" s="24" t="str">
        <f t="shared" si="5"/>
        <v>..</v>
      </c>
      <c r="Y40" s="6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130.56795916953649</v>
      </c>
      <c r="D41" s="24">
        <f t="shared" si="6"/>
        <v>117.70321246206967</v>
      </c>
      <c r="E41" s="24">
        <f t="shared" si="6"/>
        <v>750.79740998439911</v>
      </c>
      <c r="F41" s="24">
        <f t="shared" si="6"/>
        <v>756.23373458498816</v>
      </c>
      <c r="G41" s="24">
        <f t="shared" si="6"/>
        <v>48.402701597413966</v>
      </c>
      <c r="H41" s="24">
        <f t="shared" si="6"/>
        <v>103.67510216720429</v>
      </c>
      <c r="I41" s="24" t="str">
        <f t="shared" si="6"/>
        <v>..</v>
      </c>
      <c r="J41" s="23" t="str">
        <f t="shared" si="6"/>
        <v>..</v>
      </c>
      <c r="K41" s="24">
        <f t="shared" si="6"/>
        <v>87.352201588521538</v>
      </c>
      <c r="L41" s="24">
        <f t="shared" si="6"/>
        <v>71.296622777110343</v>
      </c>
      <c r="M41" s="24">
        <f t="shared" si="6"/>
        <v>36.584262402438313</v>
      </c>
      <c r="N41" s="24">
        <f t="shared" si="6"/>
        <v>142.82194595881447</v>
      </c>
      <c r="O41" s="24">
        <f t="shared" si="6"/>
        <v>356.4298878083697</v>
      </c>
      <c r="P41" s="24">
        <f t="shared" si="6"/>
        <v>269.25274830912758</v>
      </c>
      <c r="Q41" s="24">
        <f t="shared" si="6"/>
        <v>53.489159352390828</v>
      </c>
      <c r="R41" s="24">
        <f t="shared" si="6"/>
        <v>30.071730213443963</v>
      </c>
      <c r="S41" s="24">
        <f t="shared" si="6"/>
        <v>52.309512239058243</v>
      </c>
      <c r="T41" s="24">
        <f t="shared" si="6"/>
        <v>19.857821346577264</v>
      </c>
      <c r="U41" s="23">
        <f t="shared" si="6"/>
        <v>17.827895095524635</v>
      </c>
      <c r="V41" s="24">
        <f t="shared" si="6"/>
        <v>98.768720801451138</v>
      </c>
      <c r="W41" s="24">
        <f t="shared" si="6"/>
        <v>221.51049554637078</v>
      </c>
      <c r="X41" s="24" t="str">
        <f t="shared" si="6"/>
        <v>..</v>
      </c>
      <c r="Y41" s="66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133.73329325431689</v>
      </c>
      <c r="D42" s="24">
        <f t="shared" si="6"/>
        <v>116.48607059951802</v>
      </c>
      <c r="E42" s="24">
        <f t="shared" si="6"/>
        <v>455.1070131341491</v>
      </c>
      <c r="F42" s="24">
        <f t="shared" si="6"/>
        <v>900.70766942385023</v>
      </c>
      <c r="G42" s="24">
        <f t="shared" si="6"/>
        <v>48.524317315657726</v>
      </c>
      <c r="H42" s="24">
        <f t="shared" si="6"/>
        <v>101.2365415510273</v>
      </c>
      <c r="I42" s="24" t="str">
        <f t="shared" si="6"/>
        <v>..</v>
      </c>
      <c r="J42" s="23" t="str">
        <f t="shared" si="6"/>
        <v>..</v>
      </c>
      <c r="K42" s="24">
        <f t="shared" si="6"/>
        <v>85.558445289781659</v>
      </c>
      <c r="L42" s="24">
        <f t="shared" si="6"/>
        <v>68.300576382297692</v>
      </c>
      <c r="M42" s="24">
        <f t="shared" si="6"/>
        <v>35.752299249417078</v>
      </c>
      <c r="N42" s="24">
        <f t="shared" si="6"/>
        <v>152.6334438513407</v>
      </c>
      <c r="O42" s="24">
        <f t="shared" si="6"/>
        <v>308.67524574323403</v>
      </c>
      <c r="P42" s="24">
        <f t="shared" si="6"/>
        <v>271.63443474204365</v>
      </c>
      <c r="Q42" s="24">
        <f t="shared" si="6"/>
        <v>54.449264433839097</v>
      </c>
      <c r="R42" s="24">
        <f t="shared" si="6"/>
        <v>30.062608564970695</v>
      </c>
      <c r="S42" s="24">
        <f t="shared" si="6"/>
        <v>61.514021654685216</v>
      </c>
      <c r="T42" s="24">
        <f t="shared" si="6"/>
        <v>16.751732407866879</v>
      </c>
      <c r="U42" s="23">
        <f t="shared" si="6"/>
        <v>16.197769563967331</v>
      </c>
      <c r="V42" s="24">
        <f t="shared" si="6"/>
        <v>98.840219073149271</v>
      </c>
      <c r="W42" s="24">
        <f t="shared" si="6"/>
        <v>230.10840213365631</v>
      </c>
      <c r="X42" s="24" t="str">
        <f t="shared" si="6"/>
        <v>..</v>
      </c>
      <c r="Y42" s="66" t="str">
        <f t="shared" si="6"/>
        <v>..</v>
      </c>
    </row>
    <row r="44" spans="1:25">
      <c r="B44" s="1" t="s">
        <v>20</v>
      </c>
      <c r="C44" s="1" t="s">
        <v>244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244</v>
      </c>
      <c r="V45" s="1" t="s">
        <v>20</v>
      </c>
      <c r="W45" s="1" t="s">
        <v>244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:I25"/>
  <sheetViews>
    <sheetView zoomScaleNormal="100" workbookViewId="0"/>
  </sheetViews>
  <sheetFormatPr defaultRowHeight="11.25"/>
  <cols>
    <col min="1" max="1" width="9.140625" style="1"/>
    <col min="2" max="7" width="12.7109375" style="1" customWidth="1"/>
    <col min="8" max="8" width="14.7109375" style="1" customWidth="1"/>
    <col min="9" max="9" width="12.7109375" style="1" customWidth="1"/>
    <col min="10" max="16384" width="9.140625" style="1"/>
  </cols>
  <sheetData>
    <row r="1" spans="1:9" ht="12.75">
      <c r="B1" s="7" t="str">
        <f>'Table of Contents'!B39</f>
        <v>Table 30: Investment Intensity by Asset Type, Canada, Business Sector Industries, 1997-2010</v>
      </c>
    </row>
    <row r="3" spans="1:9" ht="22.5">
      <c r="A3" s="4"/>
      <c r="B3" s="26" t="s">
        <v>64</v>
      </c>
      <c r="C3" s="14" t="s">
        <v>65</v>
      </c>
      <c r="D3" s="3" t="s">
        <v>66</v>
      </c>
      <c r="E3" s="16" t="s">
        <v>67</v>
      </c>
      <c r="F3" s="3" t="s">
        <v>68</v>
      </c>
      <c r="G3" s="3" t="s">
        <v>69</v>
      </c>
      <c r="H3" s="3" t="s">
        <v>70</v>
      </c>
      <c r="I3" s="3" t="s">
        <v>71</v>
      </c>
    </row>
    <row r="4" spans="1:9" ht="11.25" customHeight="1">
      <c r="A4" s="5"/>
      <c r="B4" s="77" t="s">
        <v>220</v>
      </c>
      <c r="C4" s="78"/>
      <c r="D4" s="78"/>
      <c r="E4" s="78"/>
      <c r="F4" s="78"/>
      <c r="G4" s="78"/>
      <c r="H4" s="78"/>
      <c r="I4" s="78"/>
    </row>
    <row r="5" spans="1:9">
      <c r="A5" s="5">
        <v>1997</v>
      </c>
      <c r="B5" s="28">
        <f>IF(ISERROR(Inv_Asset_Can!B75/Hrs_Wkd_Can!$B5),"..",Inv_Asset_Can!B75/Hrs_Wkd_Can!$B5)</f>
        <v>5.6823867815148406</v>
      </c>
      <c r="C5" s="22">
        <f>IF(ISERROR(Inv_Asset_Can!C75/Hrs_Wkd_Can!$B5),"..",Inv_Asset_Can!C75/Hrs_Wkd_Can!$B5)</f>
        <v>0.91796614034668378</v>
      </c>
      <c r="D5" s="24">
        <f>IF(ISERROR(Inv_Asset_Can!D75/Hrs_Wkd_Can!$B5),"..",Inv_Asset_Can!D75/Hrs_Wkd_Can!$B5)</f>
        <v>1.4629780774672694</v>
      </c>
      <c r="E5" s="23">
        <f>IF(ISERROR(Inv_Asset_Can!E75/Hrs_Wkd_Can!$B5),"..",Inv_Asset_Can!E75/Hrs_Wkd_Can!$B5)</f>
        <v>3.3228756999564677</v>
      </c>
      <c r="F5" s="24">
        <f>IF(ISERROR(Inv_Asset_Can!F75/Hrs_Wkd_Can!$B5),"..",Inv_Asset_Can!F75/Hrs_Wkd_Can!$B5)</f>
        <v>0.77819035367809464</v>
      </c>
      <c r="G5" s="24">
        <f>IF(ISERROR(Inv_Asset_Can!G75/Hrs_Wkd_Can!$B5),"..",Inv_Asset_Can!G75/Hrs_Wkd_Can!$B5)</f>
        <v>0.13591135693695014</v>
      </c>
      <c r="H5" s="24">
        <f>IF(ISERROR(Inv_Asset_Can!H75/Hrs_Wkd_Can!$B5),"..",Inv_Asset_Can!H75/Hrs_Wkd_Can!$B5)</f>
        <v>0.26265387679198848</v>
      </c>
      <c r="I5" s="24">
        <f>IF(ISERROR(Inv_Asset_Can!I75/Hrs_Wkd_Can!$B5),"..",Inv_Asset_Can!I75/Hrs_Wkd_Can!$B5)</f>
        <v>0.37962511994915604</v>
      </c>
    </row>
    <row r="6" spans="1:9">
      <c r="A6" s="5">
        <v>1998</v>
      </c>
      <c r="B6" s="28">
        <f>IF(ISERROR(Inv_Asset_Can!B76/Hrs_Wkd_Can!$B6),"..",Inv_Asset_Can!B76/Hrs_Wkd_Can!$B6)</f>
        <v>5.8379730635463964</v>
      </c>
      <c r="C6" s="22">
        <f>IF(ISERROR(Inv_Asset_Can!C76/Hrs_Wkd_Can!$B6),"..",Inv_Asset_Can!C76/Hrs_Wkd_Can!$B6)</f>
        <v>0.85641143474822368</v>
      </c>
      <c r="D6" s="24">
        <f>IF(ISERROR(Inv_Asset_Can!D76/Hrs_Wkd_Can!$B6),"..",Inv_Asset_Can!D76/Hrs_Wkd_Can!$B6)</f>
        <v>1.4779371238469221</v>
      </c>
      <c r="E6" s="23">
        <f>IF(ISERROR(Inv_Asset_Can!E76/Hrs_Wkd_Can!$B6),"..",Inv_Asset_Can!E76/Hrs_Wkd_Can!$B6)</f>
        <v>3.5133670796017018</v>
      </c>
      <c r="F6" s="24">
        <f>IF(ISERROR(Inv_Asset_Can!F76/Hrs_Wkd_Can!$B6),"..",Inv_Asset_Can!F76/Hrs_Wkd_Can!$B6)</f>
        <v>0.88764778941839961</v>
      </c>
      <c r="G6" s="24">
        <f>IF(ISERROR(Inv_Asset_Can!G76/Hrs_Wkd_Can!$B6),"..",Inv_Asset_Can!G76/Hrs_Wkd_Can!$B6)</f>
        <v>0.21312478434653565</v>
      </c>
      <c r="H6" s="24">
        <f>IF(ISERROR(Inv_Asset_Can!H76/Hrs_Wkd_Can!$B6),"..",Inv_Asset_Can!H76/Hrs_Wkd_Can!$B6)</f>
        <v>0.24224277312797526</v>
      </c>
      <c r="I6" s="24">
        <f>IF(ISERROR(Inv_Asset_Can!I76/Hrs_Wkd_Can!$B6),"..",Inv_Asset_Can!I76/Hrs_Wkd_Can!$B6)</f>
        <v>0.43228023194388887</v>
      </c>
    </row>
    <row r="7" spans="1:9">
      <c r="A7" s="5">
        <v>1999</v>
      </c>
      <c r="B7" s="28">
        <f>IF(ISERROR(Inv_Asset_Can!B77/Hrs_Wkd_Can!$B7),"..",Inv_Asset_Can!B77/Hrs_Wkd_Can!$B7)</f>
        <v>6.0202479793494739</v>
      </c>
      <c r="C7" s="22">
        <f>IF(ISERROR(Inv_Asset_Can!C77/Hrs_Wkd_Can!$B7),"..",Inv_Asset_Can!C77/Hrs_Wkd_Can!$B7)</f>
        <v>0.88306657697073909</v>
      </c>
      <c r="D7" s="24">
        <f>IF(ISERROR(Inv_Asset_Can!D77/Hrs_Wkd_Can!$B7),"..",Inv_Asset_Can!D77/Hrs_Wkd_Can!$B7)</f>
        <v>1.4339185159574164</v>
      </c>
      <c r="E7" s="23">
        <f>IF(ISERROR(Inv_Asset_Can!E77/Hrs_Wkd_Can!$B7),"..",Inv_Asset_Can!E77/Hrs_Wkd_Can!$B7)</f>
        <v>3.7084604776507515</v>
      </c>
      <c r="F7" s="24">
        <f>IF(ISERROR(Inv_Asset_Can!F77/Hrs_Wkd_Can!$B7),"..",Inv_Asset_Can!F77/Hrs_Wkd_Can!$B7)</f>
        <v>1.0049572779792804</v>
      </c>
      <c r="G7" s="24">
        <f>IF(ISERROR(Inv_Asset_Can!G77/Hrs_Wkd_Can!$B7),"..",Inv_Asset_Can!G77/Hrs_Wkd_Can!$B7)</f>
        <v>0.27521732399349524</v>
      </c>
      <c r="H7" s="24">
        <f>IF(ISERROR(Inv_Asset_Can!H77/Hrs_Wkd_Can!$B7),"..",Inv_Asset_Can!H77/Hrs_Wkd_Can!$B7)</f>
        <v>0.28596024895210115</v>
      </c>
      <c r="I7" s="24">
        <f>IF(ISERROR(Inv_Asset_Can!I77/Hrs_Wkd_Can!$B7),"..",Inv_Asset_Can!I77/Hrs_Wkd_Can!$B7)</f>
        <v>0.44377970503368391</v>
      </c>
    </row>
    <row r="8" spans="1:9">
      <c r="A8" s="5">
        <v>2000</v>
      </c>
      <c r="B8" s="28">
        <f>IF(ISERROR(Inv_Asset_Can!B78/Hrs_Wkd_Can!$B8),"..",Inv_Asset_Can!B78/Hrs_Wkd_Can!$B8)</f>
        <v>6.1557434585076614</v>
      </c>
      <c r="C8" s="22">
        <f>IF(ISERROR(Inv_Asset_Can!C78/Hrs_Wkd_Can!$B8),"..",Inv_Asset_Can!C78/Hrs_Wkd_Can!$B8)</f>
        <v>0.75685763837394737</v>
      </c>
      <c r="D8" s="24">
        <f>IF(ISERROR(Inv_Asset_Can!D78/Hrs_Wkd_Can!$B8),"..",Inv_Asset_Can!D78/Hrs_Wkd_Can!$B8)</f>
        <v>1.5553035484205626</v>
      </c>
      <c r="E8" s="23">
        <f>IF(ISERROR(Inv_Asset_Can!E78/Hrs_Wkd_Can!$B8),"..",Inv_Asset_Can!E78/Hrs_Wkd_Can!$B8)</f>
        <v>3.8433105713320139</v>
      </c>
      <c r="F8" s="24">
        <f>IF(ISERROR(Inv_Asset_Can!F78/Hrs_Wkd_Can!$B8),"..",Inv_Asset_Can!F78/Hrs_Wkd_Can!$B8)</f>
        <v>1.1358525000216226</v>
      </c>
      <c r="G8" s="24">
        <f>IF(ISERROR(Inv_Asset_Can!G78/Hrs_Wkd_Can!$B8),"..",Inv_Asset_Can!G78/Hrs_Wkd_Can!$B8)</f>
        <v>0.33180050544421902</v>
      </c>
      <c r="H8" s="24">
        <f>IF(ISERROR(Inv_Asset_Can!H78/Hrs_Wkd_Can!$B8),"..",Inv_Asset_Can!H78/Hrs_Wkd_Can!$B8)</f>
        <v>0.35507617142826864</v>
      </c>
      <c r="I8" s="24">
        <f>IF(ISERROR(Inv_Asset_Can!I78/Hrs_Wkd_Can!$B8),"..",Inv_Asset_Can!I78/Hrs_Wkd_Can!$B8)</f>
        <v>0.44897582314913503</v>
      </c>
    </row>
    <row r="9" spans="1:9">
      <c r="A9" s="5">
        <v>2001</v>
      </c>
      <c r="B9" s="28">
        <f>IF(ISERROR(Inv_Asset_Can!B79/Hrs_Wkd_Can!$B9),"..",Inv_Asset_Can!B79/Hrs_Wkd_Can!$B9)</f>
        <v>6.0971460437353429</v>
      </c>
      <c r="C9" s="22">
        <f>IF(ISERROR(Inv_Asset_Can!C79/Hrs_Wkd_Can!$B9),"..",Inv_Asset_Can!C79/Hrs_Wkd_Can!$B9)</f>
        <v>0.74210419849166709</v>
      </c>
      <c r="D9" s="24">
        <f>IF(ISERROR(Inv_Asset_Can!D79/Hrs_Wkd_Can!$B9),"..",Inv_Asset_Can!D79/Hrs_Wkd_Can!$B9)</f>
        <v>1.6460828067644884</v>
      </c>
      <c r="E9" s="23">
        <f>IF(ISERROR(Inv_Asset_Can!E79/Hrs_Wkd_Can!$B9),"..",Inv_Asset_Can!E79/Hrs_Wkd_Can!$B9)</f>
        <v>3.7093788700400565</v>
      </c>
      <c r="F9" s="24">
        <f>IF(ISERROR(Inv_Asset_Can!F79/Hrs_Wkd_Can!$B9),"..",Inv_Asset_Can!F79/Hrs_Wkd_Can!$B9)</f>
        <v>1.157164125384095</v>
      </c>
      <c r="G9" s="24">
        <f>IF(ISERROR(Inv_Asset_Can!G79/Hrs_Wkd_Can!$B9),"..",Inv_Asset_Can!G79/Hrs_Wkd_Can!$B9)</f>
        <v>0.3129370282904626</v>
      </c>
      <c r="H9" s="24">
        <f>IF(ISERROR(Inv_Asset_Can!H79/Hrs_Wkd_Can!$B9),"..",Inv_Asset_Can!H79/Hrs_Wkd_Can!$B9)</f>
        <v>0.35916815748252018</v>
      </c>
      <c r="I9" s="24">
        <f>IF(ISERROR(Inv_Asset_Can!I79/Hrs_Wkd_Can!$B9),"..",Inv_Asset_Can!I79/Hrs_Wkd_Can!$B9)</f>
        <v>0.48505893961111224</v>
      </c>
    </row>
    <row r="10" spans="1:9">
      <c r="A10" s="5">
        <v>2002</v>
      </c>
      <c r="B10" s="28">
        <f>IF(ISERROR(Inv_Asset_Can!B80/Hrs_Wkd_Can!$B10),"..",Inv_Asset_Can!B80/Hrs_Wkd_Can!$B10)</f>
        <v>5.8203878371420474</v>
      </c>
      <c r="C10" s="22">
        <f>IF(ISERROR(Inv_Asset_Can!C80/Hrs_Wkd_Can!$B10),"..",Inv_Asset_Can!C80/Hrs_Wkd_Can!$B10)</f>
        <v>0.70405116059856665</v>
      </c>
      <c r="D10" s="24">
        <f>IF(ISERROR(Inv_Asset_Can!D80/Hrs_Wkd_Can!$B10),"..",Inv_Asset_Can!D80/Hrs_Wkd_Can!$B10)</f>
        <v>1.5095389448948076</v>
      </c>
      <c r="E10" s="23">
        <f>IF(ISERROR(Inv_Asset_Can!E80/Hrs_Wkd_Can!$B10),"..",Inv_Asset_Can!E80/Hrs_Wkd_Can!$B10)</f>
        <v>3.606797731648673</v>
      </c>
      <c r="F10" s="24">
        <f>IF(ISERROR(Inv_Asset_Can!F80/Hrs_Wkd_Can!$B10),"..",Inv_Asset_Can!F80/Hrs_Wkd_Can!$B10)</f>
        <v>1.1460208750758352</v>
      </c>
      <c r="G10" s="24">
        <f>IF(ISERROR(Inv_Asset_Can!G80/Hrs_Wkd_Can!$B10),"..",Inv_Asset_Can!G80/Hrs_Wkd_Can!$B10)</f>
        <v>0.35344093351518913</v>
      </c>
      <c r="H10" s="24">
        <f>IF(ISERROR(Inv_Asset_Can!H80/Hrs_Wkd_Can!$B10),"..",Inv_Asset_Can!H80/Hrs_Wkd_Can!$B10)</f>
        <v>0.32147270314962079</v>
      </c>
      <c r="I10" s="24">
        <f>IF(ISERROR(Inv_Asset_Can!I80/Hrs_Wkd_Can!$B10),"..",Inv_Asset_Can!I80/Hrs_Wkd_Can!$B10)</f>
        <v>0.47110723841102536</v>
      </c>
    </row>
    <row r="11" spans="1:9">
      <c r="A11" s="5">
        <v>2003</v>
      </c>
      <c r="B11" s="28">
        <f>IF(ISERROR(Inv_Asset_Can!B81/Hrs_Wkd_Can!$B11),"..",Inv_Asset_Can!B81/Hrs_Wkd_Can!$B11)</f>
        <v>6.157374474915561</v>
      </c>
      <c r="C11" s="22">
        <f>IF(ISERROR(Inv_Asset_Can!C81/Hrs_Wkd_Can!$B11),"..",Inv_Asset_Can!C81/Hrs_Wkd_Can!$B11)</f>
        <v>0.67719582998494166</v>
      </c>
      <c r="D11" s="24">
        <f>IF(ISERROR(Inv_Asset_Can!D81/Hrs_Wkd_Can!$B11),"..",Inv_Asset_Can!D81/Hrs_Wkd_Can!$B11)</f>
        <v>1.6460713313293438</v>
      </c>
      <c r="E11" s="23">
        <f>IF(ISERROR(Inv_Asset_Can!E81/Hrs_Wkd_Can!$B11),"..",Inv_Asset_Can!E81/Hrs_Wkd_Can!$B11)</f>
        <v>3.8358302563822582</v>
      </c>
      <c r="F11" s="24">
        <f>IF(ISERROR(Inv_Asset_Can!F81/Hrs_Wkd_Can!$B11),"..",Inv_Asset_Can!F81/Hrs_Wkd_Can!$B11)</f>
        <v>1.224056106067354</v>
      </c>
      <c r="G11" s="24">
        <f>IF(ISERROR(Inv_Asset_Can!G81/Hrs_Wkd_Can!$B11),"..",Inv_Asset_Can!G81/Hrs_Wkd_Can!$B11)</f>
        <v>0.41391607224039095</v>
      </c>
      <c r="H11" s="24">
        <f>IF(ISERROR(Inv_Asset_Can!H81/Hrs_Wkd_Can!$B11),"..",Inv_Asset_Can!H81/Hrs_Wkd_Can!$B11)</f>
        <v>0.31502973221988045</v>
      </c>
      <c r="I11" s="24">
        <f>IF(ISERROR(Inv_Asset_Can!I81/Hrs_Wkd_Can!$B11),"..",Inv_Asset_Can!I81/Hrs_Wkd_Can!$B11)</f>
        <v>0.49511030160708258</v>
      </c>
    </row>
    <row r="12" spans="1:9">
      <c r="A12" s="5">
        <v>2004</v>
      </c>
      <c r="B12" s="28">
        <f>IF(ISERROR(Inv_Asset_Can!B82/Hrs_Wkd_Can!$B12),"..",Inv_Asset_Can!B82/Hrs_Wkd_Can!$B12)</f>
        <v>6.5637106621476606</v>
      </c>
      <c r="C12" s="22">
        <f>IF(ISERROR(Inv_Asset_Can!C82/Hrs_Wkd_Can!$B12),"..",Inv_Asset_Can!C82/Hrs_Wkd_Can!$B12)</f>
        <v>0.71117252190277647</v>
      </c>
      <c r="D12" s="24">
        <f>IF(ISERROR(Inv_Asset_Can!D82/Hrs_Wkd_Can!$B12),"..",Inv_Asset_Can!D82/Hrs_Wkd_Can!$B12)</f>
        <v>1.7354479137489787</v>
      </c>
      <c r="E12" s="23">
        <f>IF(ISERROR(Inv_Asset_Can!E82/Hrs_Wkd_Can!$B12),"..",Inv_Asset_Can!E82/Hrs_Wkd_Can!$B12)</f>
        <v>4.1235020062279011</v>
      </c>
      <c r="F12" s="24">
        <f>IF(ISERROR(Inv_Asset_Can!F82/Hrs_Wkd_Can!$B12),"..",Inv_Asset_Can!F82/Hrs_Wkd_Can!$B12)</f>
        <v>1.4094872425272376</v>
      </c>
      <c r="G12" s="24">
        <f>IF(ISERROR(Inv_Asset_Can!G82/Hrs_Wkd_Can!$B12),"..",Inv_Asset_Can!G82/Hrs_Wkd_Can!$B12)</f>
        <v>0.53793890301553959</v>
      </c>
      <c r="H12" s="24">
        <f>IF(ISERROR(Inv_Asset_Can!H82/Hrs_Wkd_Can!$B12),"..",Inv_Asset_Can!H82/Hrs_Wkd_Can!$B12)</f>
        <v>0.32731750311429303</v>
      </c>
      <c r="I12" s="24">
        <f>IF(ISERROR(Inv_Asset_Can!I82/Hrs_Wkd_Can!$B12),"..",Inv_Asset_Can!I82/Hrs_Wkd_Can!$B12)</f>
        <v>0.54423083639740499</v>
      </c>
    </row>
    <row r="13" spans="1:9">
      <c r="A13" s="5">
        <v>2005</v>
      </c>
      <c r="B13" s="28">
        <f>IF(ISERROR(Inv_Asset_Can!B83/Hrs_Wkd_Can!$B13),"..",Inv_Asset_Can!B83/Hrs_Wkd_Can!$B13)</f>
        <v>7.3529555682504686</v>
      </c>
      <c r="C13" s="22">
        <f>IF(ISERROR(Inv_Asset_Can!C83/Hrs_Wkd_Can!$B13),"..",Inv_Asset_Can!C83/Hrs_Wkd_Can!$B13)</f>
        <v>0.66535250777615407</v>
      </c>
      <c r="D13" s="24">
        <f>IF(ISERROR(Inv_Asset_Can!D83/Hrs_Wkd_Can!$B13),"..",Inv_Asset_Can!D83/Hrs_Wkd_Can!$B13)</f>
        <v>2.0275782744754505</v>
      </c>
      <c r="E13" s="23">
        <f>IF(ISERROR(Inv_Asset_Can!E83/Hrs_Wkd_Can!$B13),"..",Inv_Asset_Can!E83/Hrs_Wkd_Can!$B13)</f>
        <v>4.6851418208288687</v>
      </c>
      <c r="F13" s="24">
        <f>IF(ISERROR(Inv_Asset_Can!F83/Hrs_Wkd_Can!$B13),"..",Inv_Asset_Can!F83/Hrs_Wkd_Can!$B13)</f>
        <v>1.6278629824264155</v>
      </c>
      <c r="G13" s="24">
        <f>IF(ISERROR(Inv_Asset_Can!G83/Hrs_Wkd_Can!$B13),"..",Inv_Asset_Can!G83/Hrs_Wkd_Can!$B13)</f>
        <v>0.66585459317509366</v>
      </c>
      <c r="H13" s="24">
        <f>IF(ISERROR(Inv_Asset_Can!H83/Hrs_Wkd_Can!$B13),"..",Inv_Asset_Can!H83/Hrs_Wkd_Can!$B13)</f>
        <v>0.33576322809935405</v>
      </c>
      <c r="I13" s="24">
        <f>IF(ISERROR(Inv_Asset_Can!I83/Hrs_Wkd_Can!$B13),"..",Inv_Asset_Can!I83/Hrs_Wkd_Can!$B13)</f>
        <v>0.62624516115196771</v>
      </c>
    </row>
    <row r="14" spans="1:9">
      <c r="A14" s="5">
        <v>2006</v>
      </c>
      <c r="B14" s="28">
        <f>IF(ISERROR(Inv_Asset_Can!B84/Hrs_Wkd_Can!$B14),"..",Inv_Asset_Can!B84/Hrs_Wkd_Can!$B14)</f>
        <v>7.9747775974821575</v>
      </c>
      <c r="C14" s="22">
        <f>IF(ISERROR(Inv_Asset_Can!C84/Hrs_Wkd_Can!$B14),"..",Inv_Asset_Can!C84/Hrs_Wkd_Can!$B14)</f>
        <v>0.77505624261091932</v>
      </c>
      <c r="D14" s="24">
        <f>IF(ISERROR(Inv_Asset_Can!D84/Hrs_Wkd_Can!$B14),"..",Inv_Asset_Can!D84/Hrs_Wkd_Can!$B14)</f>
        <v>2.1033662318759823</v>
      </c>
      <c r="E14" s="23">
        <f>IF(ISERROR(Inv_Asset_Can!E84/Hrs_Wkd_Can!$B14),"..",Inv_Asset_Can!E84/Hrs_Wkd_Can!$B14)</f>
        <v>5.1403119710995897</v>
      </c>
      <c r="F14" s="24">
        <f>IF(ISERROR(Inv_Asset_Can!F84/Hrs_Wkd_Can!$B14),"..",Inv_Asset_Can!F84/Hrs_Wkd_Can!$B14)</f>
        <v>1.842654624381264</v>
      </c>
      <c r="G14" s="24">
        <f>IF(ISERROR(Inv_Asset_Can!G84/Hrs_Wkd_Can!$B14),"..",Inv_Asset_Can!G84/Hrs_Wkd_Can!$B14)</f>
        <v>0.8382893183012885</v>
      </c>
      <c r="H14" s="24">
        <f>IF(ISERROR(Inv_Asset_Can!H84/Hrs_Wkd_Can!$B14),"..",Inv_Asset_Can!H84/Hrs_Wkd_Can!$B14)</f>
        <v>0.35511225360499865</v>
      </c>
      <c r="I14" s="24">
        <f>IF(ISERROR(Inv_Asset_Can!I84/Hrs_Wkd_Can!$B14),"..",Inv_Asset_Can!I84/Hrs_Wkd_Can!$B14)</f>
        <v>0.649253052474977</v>
      </c>
    </row>
    <row r="15" spans="1:9">
      <c r="A15" s="5">
        <v>2007</v>
      </c>
      <c r="B15" s="28">
        <f>IF(ISERROR(Inv_Asset_Can!B85/Hrs_Wkd_Can!$B15),"..",Inv_Asset_Can!B85/Hrs_Wkd_Can!$B15)</f>
        <v>8.0129253617401535</v>
      </c>
      <c r="C15" s="22">
        <f>IF(ISERROR(Inv_Asset_Can!C85/Hrs_Wkd_Can!$B15),"..",Inv_Asset_Can!C85/Hrs_Wkd_Can!$B15)</f>
        <v>0.71925147051716243</v>
      </c>
      <c r="D15" s="24">
        <f>IF(ISERROR(Inv_Asset_Can!D85/Hrs_Wkd_Can!$B15),"..",Inv_Asset_Can!D85/Hrs_Wkd_Can!$B15)</f>
        <v>2.1419774416042516</v>
      </c>
      <c r="E15" s="23">
        <f>IF(ISERROR(Inv_Asset_Can!E85/Hrs_Wkd_Can!$B15),"..",Inv_Asset_Can!E85/Hrs_Wkd_Can!$B15)</f>
        <v>5.2172166975658012</v>
      </c>
      <c r="F15" s="24">
        <f>IF(ISERROR(Inv_Asset_Can!F85/Hrs_Wkd_Can!$B15),"..",Inv_Asset_Can!F85/Hrs_Wkd_Can!$B15)</f>
        <v>1.9533195665331959</v>
      </c>
      <c r="G15" s="24">
        <f>IF(ISERROR(Inv_Asset_Can!G85/Hrs_Wkd_Can!$B15),"..",Inv_Asset_Can!G85/Hrs_Wkd_Can!$B15)</f>
        <v>0.8771732272669438</v>
      </c>
      <c r="H15" s="24">
        <f>IF(ISERROR(Inv_Asset_Can!H85/Hrs_Wkd_Can!$B15),"..",Inv_Asset_Can!H85/Hrs_Wkd_Can!$B15)</f>
        <v>0.33027662588682272</v>
      </c>
      <c r="I15" s="24">
        <f>IF(ISERROR(Inv_Asset_Can!I85/Hrs_Wkd_Can!$B15),"..",Inv_Asset_Can!I85/Hrs_Wkd_Can!$B15)</f>
        <v>0.74586971337942942</v>
      </c>
    </row>
    <row r="16" spans="1:9">
      <c r="A16" s="5">
        <v>2008</v>
      </c>
      <c r="B16" s="28">
        <f>IF(ISERROR(Inv_Asset_Can!B86/Hrs_Wkd_Can!$B16),"..",Inv_Asset_Can!B86/Hrs_Wkd_Can!$B16)</f>
        <v>8.2534656791376921</v>
      </c>
      <c r="C16" s="22">
        <f>IF(ISERROR(Inv_Asset_Can!C86/Hrs_Wkd_Can!$B16),"..",Inv_Asset_Can!C86/Hrs_Wkd_Can!$B16)</f>
        <v>0.75925448605959778</v>
      </c>
      <c r="D16" s="24">
        <f>IF(ISERROR(Inv_Asset_Can!D86/Hrs_Wkd_Can!$B16),"..",Inv_Asset_Can!D86/Hrs_Wkd_Can!$B16)</f>
        <v>2.3159439067144274</v>
      </c>
      <c r="E16" s="23">
        <f>IF(ISERROR(Inv_Asset_Can!E86/Hrs_Wkd_Can!$B16),"..",Inv_Asset_Can!E86/Hrs_Wkd_Can!$B16)</f>
        <v>5.1569855092563666</v>
      </c>
      <c r="F16" s="24">
        <f>IF(ISERROR(Inv_Asset_Can!F86/Hrs_Wkd_Can!$B16),"..",Inv_Asset_Can!F86/Hrs_Wkd_Can!$B16)</f>
        <v>2.0775389384968497</v>
      </c>
      <c r="G16" s="24">
        <f>IF(ISERROR(Inv_Asset_Can!G86/Hrs_Wkd_Can!$B16),"..",Inv_Asset_Can!G86/Hrs_Wkd_Can!$B16)</f>
        <v>0.9623615519203399</v>
      </c>
      <c r="H16" s="24">
        <f>IF(ISERROR(Inv_Asset_Can!H86/Hrs_Wkd_Can!$B16),"..",Inv_Asset_Can!H86/Hrs_Wkd_Can!$B16)</f>
        <v>0.37394596939087582</v>
      </c>
      <c r="I16" s="24">
        <f>IF(ISERROR(Inv_Asset_Can!I86/Hrs_Wkd_Can!$B16),"..",Inv_Asset_Can!I86/Hrs_Wkd_Can!$B16)</f>
        <v>0.74123141718563401</v>
      </c>
    </row>
    <row r="17" spans="1:9">
      <c r="A17" s="5">
        <v>2009</v>
      </c>
      <c r="B17" s="28">
        <f>IF(ISERROR(Inv_Asset_Can!B87/Hrs_Wkd_Can!$B17),"..",Inv_Asset_Can!B87/Hrs_Wkd_Can!$B17)</f>
        <v>6.9007792363419647</v>
      </c>
      <c r="C17" s="22">
        <f>IF(ISERROR(Inv_Asset_Can!C87/Hrs_Wkd_Can!$B17),"..",Inv_Asset_Can!C87/Hrs_Wkd_Can!$B17)</f>
        <v>0.75005269448007927</v>
      </c>
      <c r="D17" s="24">
        <f>IF(ISERROR(Inv_Asset_Can!D87/Hrs_Wkd_Can!$B17),"..",Inv_Asset_Can!D87/Hrs_Wkd_Can!$B17)</f>
        <v>1.8156688240196952</v>
      </c>
      <c r="E17" s="23">
        <f>IF(ISERROR(Inv_Asset_Can!E87/Hrs_Wkd_Can!$B17),"..",Inv_Asset_Can!E87/Hrs_Wkd_Can!$B17)</f>
        <v>4.3109070619162813</v>
      </c>
      <c r="F17" s="24">
        <f>IF(ISERROR(Inv_Asset_Can!F87/Hrs_Wkd_Can!$B17),"..",Inv_Asset_Can!F87/Hrs_Wkd_Can!$B17)</f>
        <v>1.9431755566088507</v>
      </c>
      <c r="G17" s="24">
        <f>IF(ISERROR(Inv_Asset_Can!G87/Hrs_Wkd_Can!$B17),"..",Inv_Asset_Can!G87/Hrs_Wkd_Can!$B17)</f>
        <v>0.84597483718208111</v>
      </c>
      <c r="H17" s="24">
        <f>IF(ISERROR(Inv_Asset_Can!H87/Hrs_Wkd_Can!$B17),"..",Inv_Asset_Can!H87/Hrs_Wkd_Can!$B17)</f>
        <v>0.36020127686482284</v>
      </c>
      <c r="I17" s="24">
        <f>IF(ISERROR(Inv_Asset_Can!I87/Hrs_Wkd_Can!$B17),"..",Inv_Asset_Can!I87/Hrs_Wkd_Can!$B17)</f>
        <v>0.73699944256194672</v>
      </c>
    </row>
    <row r="18" spans="1:9">
      <c r="A18" s="5">
        <v>2010</v>
      </c>
      <c r="B18" s="28">
        <f>IF(ISERROR(Inv_Asset_Can!B88/Hrs_Wkd_Can!$B18),"..",Inv_Asset_Can!B88/Hrs_Wkd_Can!$B18)</f>
        <v>7.2437411009732582</v>
      </c>
      <c r="C18" s="22">
        <f>IF(ISERROR(Inv_Asset_Can!C88/Hrs_Wkd_Can!$B18),"..",Inv_Asset_Can!C88/Hrs_Wkd_Can!$B18)</f>
        <v>0.68226099164318277</v>
      </c>
      <c r="D18" s="24">
        <f>IF(ISERROR(Inv_Asset_Can!D88/Hrs_Wkd_Can!$B18),"..",Inv_Asset_Can!D88/Hrs_Wkd_Can!$B18)</f>
        <v>1.898590623037385</v>
      </c>
      <c r="E18" s="23">
        <f>IF(ISERROR(Inv_Asset_Can!E88/Hrs_Wkd_Can!$B18),"..",Inv_Asset_Can!E88/Hrs_Wkd_Can!$B18)</f>
        <v>4.7208721376918943</v>
      </c>
      <c r="F18" s="24">
        <f>IF(ISERROR(Inv_Asset_Can!F88/Hrs_Wkd_Can!$B18),"..",Inv_Asset_Can!F88/Hrs_Wkd_Can!$B18)</f>
        <v>2.1870844452414184</v>
      </c>
      <c r="G18" s="24">
        <f>IF(ISERROR(Inv_Asset_Can!G88/Hrs_Wkd_Can!$B18),"..",Inv_Asset_Can!G88/Hrs_Wkd_Can!$B18)</f>
        <v>1.0189316065503136</v>
      </c>
      <c r="H18" s="24">
        <f>IF(ISERROR(Inv_Asset_Can!H88/Hrs_Wkd_Can!$B18),"..",Inv_Asset_Can!H88/Hrs_Wkd_Can!$B18)</f>
        <v>0.41645292904358866</v>
      </c>
      <c r="I18" s="24">
        <f>IF(ISERROR(Inv_Asset_Can!I88/Hrs_Wkd_Can!$B18),"..",Inv_Asset_Can!I88/Hrs_Wkd_Can!$B18)</f>
        <v>0.75169990964751621</v>
      </c>
    </row>
    <row r="20" spans="1:9">
      <c r="A20" s="4"/>
      <c r="B20" s="10" t="s">
        <v>21</v>
      </c>
      <c r="C20" s="8"/>
      <c r="D20" s="8"/>
      <c r="E20" s="8"/>
      <c r="F20" s="8"/>
      <c r="G20" s="8"/>
      <c r="H20" s="8"/>
      <c r="I20" s="8"/>
    </row>
    <row r="21" spans="1:9">
      <c r="A21" s="29" t="s">
        <v>22</v>
      </c>
      <c r="B21" s="18">
        <f t="shared" ref="B21:I23" si="0">IF(ISERROR((POWER(VLOOKUP(VALUE(RIGHT($A21,4)),$A$3:$I$19,COLUMN(B$19),)/VLOOKUP(VALUE(LEFT($A21,4)),$A$3:$I$19,COLUMN(B$19),),1/(VALUE(RIGHT($A21,4))-VALUE(LEFT($A21,4))))-1)*100),"n.a.",(POWER(VLOOKUP(VALUE(RIGHT($A21,4)),$A$3:$I$19,COLUMN(B$19),)/VLOOKUP(VALUE(LEFT($A21,4)),$A$3:$I$19,COLUMN(B$19),),1/(VALUE(RIGHT($A21,4))-VALUE(LEFT($A21,4))))-1)*100)</f>
        <v>1.884979808495868</v>
      </c>
      <c r="C21" s="9">
        <f t="shared" si="0"/>
        <v>-2.2568227333919832</v>
      </c>
      <c r="D21" s="9">
        <f t="shared" si="0"/>
        <v>2.0251385762479757</v>
      </c>
      <c r="E21" s="20">
        <f t="shared" si="0"/>
        <v>2.738068246139802</v>
      </c>
      <c r="F21" s="9">
        <f t="shared" si="0"/>
        <v>8.2733355182375021</v>
      </c>
      <c r="G21" s="9">
        <f t="shared" si="0"/>
        <v>16.761368316594716</v>
      </c>
      <c r="H21" s="9">
        <f t="shared" si="0"/>
        <v>3.6092723140446425</v>
      </c>
      <c r="I21" s="9">
        <f t="shared" si="0"/>
        <v>5.3955497581595457</v>
      </c>
    </row>
    <row r="22" spans="1:9">
      <c r="A22" s="29" t="s">
        <v>23</v>
      </c>
      <c r="B22" s="19">
        <f t="shared" si="0"/>
        <v>2.7030261472780204</v>
      </c>
      <c r="C22" s="9">
        <f t="shared" si="0"/>
        <v>-6.2303031465719139</v>
      </c>
      <c r="D22" s="9">
        <f t="shared" si="0"/>
        <v>2.0608344576127369</v>
      </c>
      <c r="E22" s="21">
        <f t="shared" si="0"/>
        <v>4.9696610612251391</v>
      </c>
      <c r="F22" s="9">
        <f t="shared" si="0"/>
        <v>13.434553276821593</v>
      </c>
      <c r="G22" s="9">
        <f t="shared" si="0"/>
        <v>34.650229591217311</v>
      </c>
      <c r="H22" s="9">
        <f t="shared" si="0"/>
        <v>10.572188223184686</v>
      </c>
      <c r="I22" s="9">
        <f t="shared" si="0"/>
        <v>5.7521821790963212</v>
      </c>
    </row>
    <row r="23" spans="1:9">
      <c r="A23" s="29" t="s">
        <v>24</v>
      </c>
      <c r="B23" s="19">
        <f t="shared" si="0"/>
        <v>1.6408388714550304</v>
      </c>
      <c r="C23" s="9">
        <f t="shared" si="0"/>
        <v>-1.0322642528402759</v>
      </c>
      <c r="D23" s="9">
        <f t="shared" si="0"/>
        <v>2.0144322465481146</v>
      </c>
      <c r="E23" s="21">
        <f t="shared" si="0"/>
        <v>2.0778879687615381</v>
      </c>
      <c r="F23" s="9">
        <f t="shared" si="0"/>
        <v>6.7712584088223116</v>
      </c>
      <c r="G23" s="9">
        <f t="shared" si="0"/>
        <v>11.873390193003374</v>
      </c>
      <c r="H23" s="9">
        <f t="shared" si="0"/>
        <v>1.6071896155873899</v>
      </c>
      <c r="I23" s="9">
        <f t="shared" si="0"/>
        <v>5.2887947404825386</v>
      </c>
    </row>
    <row r="25" spans="1:9">
      <c r="B25" s="1" t="s">
        <v>20</v>
      </c>
      <c r="C25" s="1" t="s">
        <v>222</v>
      </c>
    </row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Contents'!B40</f>
        <v>Table 31: Capital Intensity, Canada, Business Sector Industries, 1997-2010</v>
      </c>
      <c r="K1" s="7" t="str">
        <f>B1 &amp; " (continued)"</f>
        <v>Table 31: Capital Intensity, Canada, Business Sector Industries, 1997-2010 (continued)</v>
      </c>
      <c r="L1" s="7"/>
      <c r="V1" s="7" t="str">
        <f>K1</f>
        <v>Table 31: Capital Intensity,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211</v>
      </c>
      <c r="C4" s="78"/>
      <c r="D4" s="78"/>
      <c r="E4" s="78"/>
      <c r="F4" s="78"/>
      <c r="G4" s="78"/>
      <c r="H4" s="78"/>
      <c r="I4" s="78"/>
      <c r="J4" s="78"/>
      <c r="K4" s="78" t="s">
        <v>211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211</v>
      </c>
      <c r="W4" s="76"/>
      <c r="X4" s="76"/>
      <c r="Y4" s="76"/>
    </row>
    <row r="5" spans="1:25">
      <c r="A5" s="5">
        <v>1997</v>
      </c>
      <c r="B5" s="28">
        <f>IF(ISERROR(Tot_K_Can!B31/Hrs_Wkd_Can!B5),"..",Tot_K_Can!B31/Hrs_Wkd_Can!B5)</f>
        <v>37.552853056063519</v>
      </c>
      <c r="C5" s="22">
        <f>IF(ISERROR(Tot_K_Can!C31/Hrs_Wkd_Can!C5),"..",Tot_K_Can!C31/Hrs_Wkd_Can!C5)</f>
        <v>63.055226489091559</v>
      </c>
      <c r="D5" s="24">
        <f>IF(ISERROR(Tot_K_Can!D31/Hrs_Wkd_Can!D5),"..",Tot_K_Can!D31/Hrs_Wkd_Can!D5)</f>
        <v>33.256843037422165</v>
      </c>
      <c r="E5" s="24">
        <f>IF(ISERROR(Tot_K_Can!E31/Hrs_Wkd_Can!E5),"..",Tot_K_Can!E31/Hrs_Wkd_Can!E5)</f>
        <v>320.93426750492745</v>
      </c>
      <c r="F5" s="24">
        <f>IF(ISERROR(Tot_K_Can!F31/Hrs_Wkd_Can!F5),"..",Tot_K_Can!F31/Hrs_Wkd_Can!F5)</f>
        <v>953.13160242264894</v>
      </c>
      <c r="G5" s="24">
        <f>IF(ISERROR(Tot_K_Can!G31/Hrs_Wkd_Can!G5),"..",Tot_K_Can!G31/Hrs_Wkd_Can!G5)</f>
        <v>6.6107511249258595</v>
      </c>
      <c r="H5" s="24">
        <f>IF(ISERROR(Tot_K_Can!H31/Hrs_Wkd_Can!H5),"..",Tot_K_Can!H31/Hrs_Wkd_Can!H5)</f>
        <v>34.56058749049312</v>
      </c>
      <c r="I5" s="24" t="str">
        <f>IF(ISERROR(Tot_K_Can!I31/Hrs_Wkd_Can!I5),"..",Tot_K_Can!I31/Hrs_Wkd_Can!I5)</f>
        <v>..</v>
      </c>
      <c r="J5" s="23" t="str">
        <f>IF(ISERROR(Tot_K_Can!J31/Hrs_Wkd_Can!J5),"..",Tot_K_Can!J31/Hrs_Wkd_Can!J5)</f>
        <v>..</v>
      </c>
      <c r="K5" s="24">
        <f>IF(ISERROR(Tot_K_Can!K31/Hrs_Wkd_Can!K5),"..",Tot_K_Can!K31/Hrs_Wkd_Can!K5)</f>
        <v>23.833036646668383</v>
      </c>
      <c r="L5" s="24">
        <f>IF(ISERROR(Tot_K_Can!L31/Hrs_Wkd_Can!L5),"..",Tot_K_Can!L31/Hrs_Wkd_Can!L5)</f>
        <v>9.635099027610222</v>
      </c>
      <c r="M5" s="24">
        <f>IF(ISERROR(Tot_K_Can!M31/Hrs_Wkd_Can!M5),"..",Tot_K_Can!M31/Hrs_Wkd_Can!M5)</f>
        <v>9.8421232233827567</v>
      </c>
      <c r="N5" s="24">
        <f>IF(ISERROR(Tot_K_Can!N31/Hrs_Wkd_Can!N5),"..",Tot_K_Can!N31/Hrs_Wkd_Can!N5)</f>
        <v>58.472790910383736</v>
      </c>
      <c r="O5" s="24">
        <f>IF(ISERROR(Tot_K_Can!O31/Hrs_Wkd_Can!O5),"..",Tot_K_Can!O31/Hrs_Wkd_Can!O5)</f>
        <v>87.817400261722739</v>
      </c>
      <c r="P5" s="24">
        <f>IF(ISERROR(Tot_K_Can!P31/Hrs_Wkd_Can!P5),"..",Tot_K_Can!P31/Hrs_Wkd_Can!P5)</f>
        <v>80.758841391180624</v>
      </c>
      <c r="Q5" s="24">
        <f>IF(ISERROR(Tot_K_Can!Q31/Hrs_Wkd_Can!Q5),"..",Tot_K_Can!Q31/Hrs_Wkd_Can!Q5)</f>
        <v>3.6200277189237413</v>
      </c>
      <c r="R5" s="24">
        <f>IF(ISERROR(Tot_K_Can!R31/Hrs_Wkd_Can!R5),"..",Tot_K_Can!R31/Hrs_Wkd_Can!R5)</f>
        <v>3.2066140485852848</v>
      </c>
      <c r="S5" s="24">
        <f>IF(ISERROR(Tot_K_Can!S31/Hrs_Wkd_Can!S5),"..",Tot_K_Can!S31/Hrs_Wkd_Can!S5)</f>
        <v>20.979993614647114</v>
      </c>
      <c r="T5" s="24">
        <f>IF(ISERROR(Tot_K_Can!T31/Hrs_Wkd_Can!T5),"..",Tot_K_Can!T31/Hrs_Wkd_Can!T5)</f>
        <v>9.2979584007196703</v>
      </c>
      <c r="U5" s="23">
        <f>IF(ISERROR(Tot_K_Can!U31/Hrs_Wkd_Can!U5),"..",Tot_K_Can!U31/Hrs_Wkd_Can!U5)</f>
        <v>3.5840788562923178</v>
      </c>
      <c r="V5" s="24">
        <f>IF(ISERROR(Tot_K_Can!V31/Hrs_Wkd_Can!V5),"..",Tot_K_Can!V31/Hrs_Wkd_Can!V5)</f>
        <v>37.379379907028834</v>
      </c>
      <c r="W5" s="24">
        <f>IF(ISERROR(Tot_K_Can!W31/Hrs_Wkd_Can!W5),"..",Tot_K_Can!W31/Hrs_Wkd_Can!W5)</f>
        <v>94.46164148577752</v>
      </c>
      <c r="X5" s="24" t="str">
        <f>IF(ISERROR(Tot_K_Can!X31/Hrs_Wkd_Can!X5),"..",Tot_K_Can!X31/Hrs_Wkd_Can!X5)</f>
        <v>..</v>
      </c>
      <c r="Y5" s="11" t="str">
        <f>IF(ISERROR(Tot_K_Can!Y31/Hrs_Wkd_Can!Y5),"..",Tot_K_Can!Y31/Hrs_Wkd_Can!Y5)</f>
        <v>..</v>
      </c>
    </row>
    <row r="6" spans="1:25">
      <c r="A6" s="5">
        <v>1998</v>
      </c>
      <c r="B6" s="28">
        <f>IF(ISERROR(Tot_K_Can!B32/Hrs_Wkd_Can!B6),"..",Tot_K_Can!B32/Hrs_Wkd_Can!B6)</f>
        <v>37.5998971733747</v>
      </c>
      <c r="C6" s="22">
        <f>IF(ISERROR(Tot_K_Can!C32/Hrs_Wkd_Can!C6),"..",Tot_K_Can!C32/Hrs_Wkd_Can!C6)</f>
        <v>64.456698421495503</v>
      </c>
      <c r="D6" s="24">
        <f>IF(ISERROR(Tot_K_Can!D32/Hrs_Wkd_Can!D6),"..",Tot_K_Can!D32/Hrs_Wkd_Can!D6)</f>
        <v>34.192619661611651</v>
      </c>
      <c r="E6" s="24">
        <f>IF(ISERROR(Tot_K_Can!E32/Hrs_Wkd_Can!E6),"..",Tot_K_Can!E32/Hrs_Wkd_Can!E6)</f>
        <v>374.60754048015184</v>
      </c>
      <c r="F6" s="24">
        <f>IF(ISERROR(Tot_K_Can!F32/Hrs_Wkd_Can!F6),"..",Tot_K_Can!F32/Hrs_Wkd_Can!F6)</f>
        <v>914.75905511811015</v>
      </c>
      <c r="G6" s="24">
        <f>IF(ISERROR(Tot_K_Can!G32/Hrs_Wkd_Can!G6),"..",Tot_K_Can!G32/Hrs_Wkd_Can!G6)</f>
        <v>6.9205737937316494</v>
      </c>
      <c r="H6" s="24">
        <f>IF(ISERROR(Tot_K_Can!H32/Hrs_Wkd_Can!H6),"..",Tot_K_Can!H32/Hrs_Wkd_Can!H6)</f>
        <v>35.089623099054769</v>
      </c>
      <c r="I6" s="24" t="str">
        <f>IF(ISERROR(Tot_K_Can!I32/Hrs_Wkd_Can!I6),"..",Tot_K_Can!I32/Hrs_Wkd_Can!I6)</f>
        <v>..</v>
      </c>
      <c r="J6" s="23" t="str">
        <f>IF(ISERROR(Tot_K_Can!J32/Hrs_Wkd_Can!J6),"..",Tot_K_Can!J32/Hrs_Wkd_Can!J6)</f>
        <v>..</v>
      </c>
      <c r="K6" s="24">
        <f>IF(ISERROR(Tot_K_Can!K32/Hrs_Wkd_Can!K6),"..",Tot_K_Can!K32/Hrs_Wkd_Can!K6)</f>
        <v>23.890294451291851</v>
      </c>
      <c r="L6" s="24">
        <f>IF(ISERROR(Tot_K_Can!L32/Hrs_Wkd_Can!L6),"..",Tot_K_Can!L32/Hrs_Wkd_Can!L6)</f>
        <v>10.270149511616982</v>
      </c>
      <c r="M6" s="24">
        <f>IF(ISERROR(Tot_K_Can!M32/Hrs_Wkd_Can!M6),"..",Tot_K_Can!M32/Hrs_Wkd_Can!M6)</f>
        <v>9.7334797080394342</v>
      </c>
      <c r="N6" s="24">
        <f>IF(ISERROR(Tot_K_Can!N32/Hrs_Wkd_Can!N6),"..",Tot_K_Can!N32/Hrs_Wkd_Can!N6)</f>
        <v>60.328213986882247</v>
      </c>
      <c r="O6" s="24">
        <f>IF(ISERROR(Tot_K_Can!O32/Hrs_Wkd_Can!O6),"..",Tot_K_Can!O32/Hrs_Wkd_Can!O6)</f>
        <v>81.099947915995685</v>
      </c>
      <c r="P6" s="24">
        <f>IF(ISERROR(Tot_K_Can!P32/Hrs_Wkd_Can!P6),"..",Tot_K_Can!P32/Hrs_Wkd_Can!P6)</f>
        <v>84.824019476399201</v>
      </c>
      <c r="Q6" s="24">
        <f>IF(ISERROR(Tot_K_Can!Q32/Hrs_Wkd_Can!Q6),"..",Tot_K_Can!Q32/Hrs_Wkd_Can!Q6)</f>
        <v>4.1763953102887763</v>
      </c>
      <c r="R6" s="24">
        <f>IF(ISERROR(Tot_K_Can!R32/Hrs_Wkd_Can!R6),"..",Tot_K_Can!R32/Hrs_Wkd_Can!R6)</f>
        <v>2.9770658431515726</v>
      </c>
      <c r="S6" s="24">
        <f>IF(ISERROR(Tot_K_Can!S32/Hrs_Wkd_Can!S6),"..",Tot_K_Can!S32/Hrs_Wkd_Can!S6)</f>
        <v>20.263494946327842</v>
      </c>
      <c r="T6" s="24">
        <f>IF(ISERROR(Tot_K_Can!T32/Hrs_Wkd_Can!T6),"..",Tot_K_Can!T32/Hrs_Wkd_Can!T6)</f>
        <v>8.6630100585114089</v>
      </c>
      <c r="U6" s="23">
        <f>IF(ISERROR(Tot_K_Can!U32/Hrs_Wkd_Can!U6),"..",Tot_K_Can!U32/Hrs_Wkd_Can!U6)</f>
        <v>3.6692736619584911</v>
      </c>
      <c r="V6" s="24">
        <f>IF(ISERROR(Tot_K_Can!V32/Hrs_Wkd_Can!V6),"..",Tot_K_Can!V32/Hrs_Wkd_Can!V6)</f>
        <v>37.375774140224202</v>
      </c>
      <c r="W6" s="24">
        <f>IF(ISERROR(Tot_K_Can!W32/Hrs_Wkd_Can!W6),"..",Tot_K_Can!W32/Hrs_Wkd_Can!W6)</f>
        <v>96.439860378150001</v>
      </c>
      <c r="X6" s="24" t="str">
        <f>IF(ISERROR(Tot_K_Can!X32/Hrs_Wkd_Can!X6),"..",Tot_K_Can!X32/Hrs_Wkd_Can!X6)</f>
        <v>..</v>
      </c>
      <c r="Y6" s="11" t="str">
        <f>IF(ISERROR(Tot_K_Can!Y32/Hrs_Wkd_Can!Y6),"..",Tot_K_Can!Y32/Hrs_Wkd_Can!Y6)</f>
        <v>..</v>
      </c>
    </row>
    <row r="7" spans="1:25">
      <c r="A7" s="5">
        <v>1999</v>
      </c>
      <c r="B7" s="28">
        <f>IF(ISERROR(Tot_K_Can!B33/Hrs_Wkd_Can!B7),"..",Tot_K_Can!B33/Hrs_Wkd_Can!B7)</f>
        <v>37.550793008224389</v>
      </c>
      <c r="C7" s="22">
        <f>IF(ISERROR(Tot_K_Can!C33/Hrs_Wkd_Can!C7),"..",Tot_K_Can!C33/Hrs_Wkd_Can!C7)</f>
        <v>63.781515349217891</v>
      </c>
      <c r="D7" s="24">
        <f>IF(ISERROR(Tot_K_Can!D33/Hrs_Wkd_Can!D7),"..",Tot_K_Can!D33/Hrs_Wkd_Can!D7)</f>
        <v>35.287160363284414</v>
      </c>
      <c r="E7" s="24">
        <f>IF(ISERROR(Tot_K_Can!E33/Hrs_Wkd_Can!E7),"..",Tot_K_Can!E33/Hrs_Wkd_Can!E7)</f>
        <v>408.85530414541472</v>
      </c>
      <c r="F7" s="24">
        <f>IF(ISERROR(Tot_K_Can!F33/Hrs_Wkd_Can!F7),"..",Tot_K_Can!F33/Hrs_Wkd_Can!F7)</f>
        <v>941.65820602317717</v>
      </c>
      <c r="G7" s="24">
        <f>IF(ISERROR(Tot_K_Can!G33/Hrs_Wkd_Can!G7),"..",Tot_K_Can!G33/Hrs_Wkd_Can!G7)</f>
        <v>7.25132508121286</v>
      </c>
      <c r="H7" s="24">
        <f>IF(ISERROR(Tot_K_Can!H33/Hrs_Wkd_Can!H7),"..",Tot_K_Can!H33/Hrs_Wkd_Can!H7)</f>
        <v>34.112726059723023</v>
      </c>
      <c r="I7" s="24" t="str">
        <f>IF(ISERROR(Tot_K_Can!I33/Hrs_Wkd_Can!I7),"..",Tot_K_Can!I33/Hrs_Wkd_Can!I7)</f>
        <v>..</v>
      </c>
      <c r="J7" s="23" t="str">
        <f>IF(ISERROR(Tot_K_Can!J33/Hrs_Wkd_Can!J7),"..",Tot_K_Can!J33/Hrs_Wkd_Can!J7)</f>
        <v>..</v>
      </c>
      <c r="K7" s="24">
        <f>IF(ISERROR(Tot_K_Can!K33/Hrs_Wkd_Can!K7),"..",Tot_K_Can!K33/Hrs_Wkd_Can!K7)</f>
        <v>24.439191259744707</v>
      </c>
      <c r="L7" s="24">
        <f>IF(ISERROR(Tot_K_Can!L33/Hrs_Wkd_Can!L7),"..",Tot_K_Can!L33/Hrs_Wkd_Can!L7)</f>
        <v>10.425257480114913</v>
      </c>
      <c r="M7" s="24">
        <f>IF(ISERROR(Tot_K_Can!M33/Hrs_Wkd_Can!M7),"..",Tot_K_Can!M33/Hrs_Wkd_Can!M7)</f>
        <v>10.040623862540995</v>
      </c>
      <c r="N7" s="24">
        <f>IF(ISERROR(Tot_K_Can!N33/Hrs_Wkd_Can!N7),"..",Tot_K_Can!N33/Hrs_Wkd_Can!N7)</f>
        <v>62.850817558691595</v>
      </c>
      <c r="O7" s="24">
        <f>IF(ISERROR(Tot_K_Can!O33/Hrs_Wkd_Can!O7),"..",Tot_K_Can!O33/Hrs_Wkd_Can!O7)</f>
        <v>76.141352426833834</v>
      </c>
      <c r="P7" s="24">
        <f>IF(ISERROR(Tot_K_Can!P33/Hrs_Wkd_Can!P7),"..",Tot_K_Can!P33/Hrs_Wkd_Can!P7)</f>
        <v>87.119885021096351</v>
      </c>
      <c r="Q7" s="24">
        <f>IF(ISERROR(Tot_K_Can!Q33/Hrs_Wkd_Can!Q7),"..",Tot_K_Can!Q33/Hrs_Wkd_Can!Q7)</f>
        <v>4.7956947085428121</v>
      </c>
      <c r="R7" s="24">
        <f>IF(ISERROR(Tot_K_Can!R33/Hrs_Wkd_Can!R7),"..",Tot_K_Can!R33/Hrs_Wkd_Can!R7)</f>
        <v>2.7188706556383768</v>
      </c>
      <c r="S7" s="24">
        <f>IF(ISERROR(Tot_K_Can!S33/Hrs_Wkd_Can!S7),"..",Tot_K_Can!S33/Hrs_Wkd_Can!S7)</f>
        <v>20.226580527373081</v>
      </c>
      <c r="T7" s="24">
        <f>IF(ISERROR(Tot_K_Can!T33/Hrs_Wkd_Can!T7),"..",Tot_K_Can!T33/Hrs_Wkd_Can!T7)</f>
        <v>8.4896007650011942</v>
      </c>
      <c r="U7" s="23">
        <f>IF(ISERROR(Tot_K_Can!U33/Hrs_Wkd_Can!U7),"..",Tot_K_Can!U33/Hrs_Wkd_Can!U7)</f>
        <v>3.661182127861224</v>
      </c>
      <c r="V7" s="24">
        <f>IF(ISERROR(Tot_K_Can!V33/Hrs_Wkd_Can!V7),"..",Tot_K_Can!V33/Hrs_Wkd_Can!V7)</f>
        <v>37.256390156011882</v>
      </c>
      <c r="W7" s="24">
        <f>IF(ISERROR(Tot_K_Can!W33/Hrs_Wkd_Can!W7),"..",Tot_K_Can!W33/Hrs_Wkd_Can!W7)</f>
        <v>94.326381743945774</v>
      </c>
      <c r="X7" s="24" t="str">
        <f>IF(ISERROR(Tot_K_Can!X33/Hrs_Wkd_Can!X7),"..",Tot_K_Can!X33/Hrs_Wkd_Can!X7)</f>
        <v>..</v>
      </c>
      <c r="Y7" s="11" t="str">
        <f>IF(ISERROR(Tot_K_Can!Y33/Hrs_Wkd_Can!Y7),"..",Tot_K_Can!Y33/Hrs_Wkd_Can!Y7)</f>
        <v>..</v>
      </c>
    </row>
    <row r="8" spans="1:25">
      <c r="A8" s="5">
        <v>2000</v>
      </c>
      <c r="B8" s="28">
        <f>IF(ISERROR(Tot_K_Can!B34/Hrs_Wkd_Can!B8),"..",Tot_K_Can!B34/Hrs_Wkd_Can!B8)</f>
        <v>37.573436650724041</v>
      </c>
      <c r="C8" s="22">
        <f>IF(ISERROR(Tot_K_Can!C34/Hrs_Wkd_Can!C8),"..",Tot_K_Can!C34/Hrs_Wkd_Can!C8)</f>
        <v>63.318376253344546</v>
      </c>
      <c r="D8" s="24">
        <f>IF(ISERROR(Tot_K_Can!D34/Hrs_Wkd_Can!D8),"..",Tot_K_Can!D34/Hrs_Wkd_Can!D8)</f>
        <v>37.477856987467582</v>
      </c>
      <c r="E8" s="24">
        <f>IF(ISERROR(Tot_K_Can!E34/Hrs_Wkd_Can!E8),"..",Tot_K_Can!E34/Hrs_Wkd_Can!E8)</f>
        <v>393.93078926900336</v>
      </c>
      <c r="F8" s="24">
        <f>IF(ISERROR(Tot_K_Can!F34/Hrs_Wkd_Can!F8),"..",Tot_K_Can!F34/Hrs_Wkd_Can!F8)</f>
        <v>923.06589484418589</v>
      </c>
      <c r="G8" s="24">
        <f>IF(ISERROR(Tot_K_Can!G34/Hrs_Wkd_Can!G8),"..",Tot_K_Can!G34/Hrs_Wkd_Can!G8)</f>
        <v>7.5175663315478385</v>
      </c>
      <c r="H8" s="24">
        <f>IF(ISERROR(Tot_K_Can!H34/Hrs_Wkd_Can!H8),"..",Tot_K_Can!H34/Hrs_Wkd_Can!H8)</f>
        <v>33.009275842234878</v>
      </c>
      <c r="I8" s="24" t="str">
        <f>IF(ISERROR(Tot_K_Can!I34/Hrs_Wkd_Can!I8),"..",Tot_K_Can!I34/Hrs_Wkd_Can!I8)</f>
        <v>..</v>
      </c>
      <c r="J8" s="23" t="str">
        <f>IF(ISERROR(Tot_K_Can!J34/Hrs_Wkd_Can!J8),"..",Tot_K_Can!J34/Hrs_Wkd_Can!J8)</f>
        <v>..</v>
      </c>
      <c r="K8" s="24">
        <f>IF(ISERROR(Tot_K_Can!K34/Hrs_Wkd_Can!K8),"..",Tot_K_Can!K34/Hrs_Wkd_Can!K8)</f>
        <v>24.713114937799745</v>
      </c>
      <c r="L8" s="24">
        <f>IF(ISERROR(Tot_K_Can!L34/Hrs_Wkd_Can!L8),"..",Tot_K_Can!L34/Hrs_Wkd_Can!L8)</f>
        <v>10.312027902766047</v>
      </c>
      <c r="M8" s="24">
        <f>IF(ISERROR(Tot_K_Can!M34/Hrs_Wkd_Can!M8),"..",Tot_K_Can!M34/Hrs_Wkd_Can!M8)</f>
        <v>10.425789698600017</v>
      </c>
      <c r="N8" s="24">
        <f>IF(ISERROR(Tot_K_Can!N34/Hrs_Wkd_Can!N8),"..",Tot_K_Can!N34/Hrs_Wkd_Can!N8)</f>
        <v>63.229306083717503</v>
      </c>
      <c r="O8" s="24">
        <f>IF(ISERROR(Tot_K_Can!O34/Hrs_Wkd_Can!O8),"..",Tot_K_Can!O34/Hrs_Wkd_Can!O8)</f>
        <v>76.225613301792166</v>
      </c>
      <c r="P8" s="24">
        <f>IF(ISERROR(Tot_K_Can!P34/Hrs_Wkd_Can!P8),"..",Tot_K_Can!P34/Hrs_Wkd_Can!P8)</f>
        <v>85.61806499481537</v>
      </c>
      <c r="Q8" s="24">
        <f>IF(ISERROR(Tot_K_Can!Q34/Hrs_Wkd_Can!Q8),"..",Tot_K_Can!Q34/Hrs_Wkd_Can!Q8)</f>
        <v>5.5246526456155056</v>
      </c>
      <c r="R8" s="24">
        <f>IF(ISERROR(Tot_K_Can!R34/Hrs_Wkd_Can!R8),"..",Tot_K_Can!R34/Hrs_Wkd_Can!R8)</f>
        <v>2.7504979426263549</v>
      </c>
      <c r="S8" s="24">
        <f>IF(ISERROR(Tot_K_Can!S34/Hrs_Wkd_Can!S8),"..",Tot_K_Can!S34/Hrs_Wkd_Can!S8)</f>
        <v>20.052143199071811</v>
      </c>
      <c r="T8" s="24">
        <f>IF(ISERROR(Tot_K_Can!T34/Hrs_Wkd_Can!T8),"..",Tot_K_Can!T34/Hrs_Wkd_Can!T8)</f>
        <v>8.384365072002641</v>
      </c>
      <c r="U8" s="23">
        <f>IF(ISERROR(Tot_K_Can!U34/Hrs_Wkd_Can!U8),"..",Tot_K_Can!U34/Hrs_Wkd_Can!U8)</f>
        <v>3.7349011100375402</v>
      </c>
      <c r="V8" s="24">
        <f>IF(ISERROR(Tot_K_Can!V34/Hrs_Wkd_Can!V8),"..",Tot_K_Can!V34/Hrs_Wkd_Can!V8)</f>
        <v>37.185605403757769</v>
      </c>
      <c r="W8" s="24">
        <f>IF(ISERROR(Tot_K_Can!W34/Hrs_Wkd_Can!W8),"..",Tot_K_Can!W34/Hrs_Wkd_Can!W8)</f>
        <v>91.915742399073778</v>
      </c>
      <c r="X8" s="24" t="str">
        <f>IF(ISERROR(Tot_K_Can!X34/Hrs_Wkd_Can!X8),"..",Tot_K_Can!X34/Hrs_Wkd_Can!X8)</f>
        <v>..</v>
      </c>
      <c r="Y8" s="11" t="str">
        <f>IF(ISERROR(Tot_K_Can!Y34/Hrs_Wkd_Can!Y8),"..",Tot_K_Can!Y34/Hrs_Wkd_Can!Y8)</f>
        <v>..</v>
      </c>
    </row>
    <row r="9" spans="1:25">
      <c r="A9" s="5">
        <v>2001</v>
      </c>
      <c r="B9" s="28">
        <f>IF(ISERROR(Tot_K_Can!B35/Hrs_Wkd_Can!B9),"..",Tot_K_Can!B35/Hrs_Wkd_Can!B9)</f>
        <v>38.04920344635665</v>
      </c>
      <c r="C9" s="22">
        <f>IF(ISERROR(Tot_K_Can!C35/Hrs_Wkd_Can!C9),"..",Tot_K_Can!C35/Hrs_Wkd_Can!C9)</f>
        <v>65.047418148739993</v>
      </c>
      <c r="D9" s="24">
        <f>IF(ISERROR(Tot_K_Can!D35/Hrs_Wkd_Can!D9),"..",Tot_K_Can!D35/Hrs_Wkd_Can!D9)</f>
        <v>41.148753568983651</v>
      </c>
      <c r="E9" s="24">
        <f>IF(ISERROR(Tot_K_Can!E35/Hrs_Wkd_Can!E9),"..",Tot_K_Can!E35/Hrs_Wkd_Can!E9)</f>
        <v>404.12149155398487</v>
      </c>
      <c r="F9" s="24">
        <f>IF(ISERROR(Tot_K_Can!F35/Hrs_Wkd_Can!F9),"..",Tot_K_Can!F35/Hrs_Wkd_Can!F9)</f>
        <v>894.77317496251442</v>
      </c>
      <c r="G9" s="24">
        <f>IF(ISERROR(Tot_K_Can!G35/Hrs_Wkd_Can!G9),"..",Tot_K_Can!G35/Hrs_Wkd_Can!G9)</f>
        <v>7.6616467879469363</v>
      </c>
      <c r="H9" s="24">
        <f>IF(ISERROR(Tot_K_Can!H35/Hrs_Wkd_Can!H9),"..",Tot_K_Can!H35/Hrs_Wkd_Can!H9)</f>
        <v>32.632521767631964</v>
      </c>
      <c r="I9" s="24" t="str">
        <f>IF(ISERROR(Tot_K_Can!I35/Hrs_Wkd_Can!I9),"..",Tot_K_Can!I35/Hrs_Wkd_Can!I9)</f>
        <v>..</v>
      </c>
      <c r="J9" s="23" t="str">
        <f>IF(ISERROR(Tot_K_Can!J35/Hrs_Wkd_Can!J9),"..",Tot_K_Can!J35/Hrs_Wkd_Can!J9)</f>
        <v>..</v>
      </c>
      <c r="K9" s="24">
        <f>IF(ISERROR(Tot_K_Can!K35/Hrs_Wkd_Can!K9),"..",Tot_K_Can!K35/Hrs_Wkd_Can!K9)</f>
        <v>24.94662156748165</v>
      </c>
      <c r="L9" s="24">
        <f>IF(ISERROR(Tot_K_Can!L35/Hrs_Wkd_Can!L9),"..",Tot_K_Can!L35/Hrs_Wkd_Can!L9)</f>
        <v>10.375839395506414</v>
      </c>
      <c r="M9" s="24">
        <f>IF(ISERROR(Tot_K_Can!M35/Hrs_Wkd_Can!M9),"..",Tot_K_Can!M35/Hrs_Wkd_Can!M9)</f>
        <v>10.673620612134334</v>
      </c>
      <c r="N9" s="24">
        <f>IF(ISERROR(Tot_K_Can!N35/Hrs_Wkd_Can!N9),"..",Tot_K_Can!N35/Hrs_Wkd_Can!N9)</f>
        <v>64.010044147236286</v>
      </c>
      <c r="O9" s="24">
        <f>IF(ISERROR(Tot_K_Can!O35/Hrs_Wkd_Can!O9),"..",Tot_K_Can!O35/Hrs_Wkd_Can!O9)</f>
        <v>77.538234950465224</v>
      </c>
      <c r="P9" s="24">
        <f>IF(ISERROR(Tot_K_Can!P35/Hrs_Wkd_Can!P9),"..",Tot_K_Can!P35/Hrs_Wkd_Can!P9)</f>
        <v>87.497012169456852</v>
      </c>
      <c r="Q9" s="24">
        <f>IF(ISERROR(Tot_K_Can!Q35/Hrs_Wkd_Can!Q9),"..",Tot_K_Can!Q35/Hrs_Wkd_Can!Q9)</f>
        <v>5.9148910907016781</v>
      </c>
      <c r="R9" s="24">
        <f>IF(ISERROR(Tot_K_Can!R35/Hrs_Wkd_Can!R9),"..",Tot_K_Can!R35/Hrs_Wkd_Can!R9)</f>
        <v>2.67407353346786</v>
      </c>
      <c r="S9" s="24">
        <f>IF(ISERROR(Tot_K_Can!S35/Hrs_Wkd_Can!S9),"..",Tot_K_Can!S35/Hrs_Wkd_Can!S9)</f>
        <v>19.758962195451801</v>
      </c>
      <c r="T9" s="24">
        <f>IF(ISERROR(Tot_K_Can!T35/Hrs_Wkd_Can!T9),"..",Tot_K_Can!T35/Hrs_Wkd_Can!T9)</f>
        <v>8.0813833245134283</v>
      </c>
      <c r="U9" s="23">
        <f>IF(ISERROR(Tot_K_Can!U35/Hrs_Wkd_Can!U9),"..",Tot_K_Can!U35/Hrs_Wkd_Can!U9)</f>
        <v>3.8931029766624232</v>
      </c>
      <c r="V9" s="24">
        <f>IF(ISERROR(Tot_K_Can!V35/Hrs_Wkd_Can!V9),"..",Tot_K_Can!V35/Hrs_Wkd_Can!V9)</f>
        <v>37.562951624170196</v>
      </c>
      <c r="W9" s="24">
        <f>IF(ISERROR(Tot_K_Can!W35/Hrs_Wkd_Can!W9),"..",Tot_K_Can!W35/Hrs_Wkd_Can!W9)</f>
        <v>94.220401314309498</v>
      </c>
      <c r="X9" s="24" t="str">
        <f>IF(ISERROR(Tot_K_Can!X35/Hrs_Wkd_Can!X9),"..",Tot_K_Can!X35/Hrs_Wkd_Can!X9)</f>
        <v>..</v>
      </c>
      <c r="Y9" s="11" t="str">
        <f>IF(ISERROR(Tot_K_Can!Y35/Hrs_Wkd_Can!Y9),"..",Tot_K_Can!Y35/Hrs_Wkd_Can!Y9)</f>
        <v>..</v>
      </c>
    </row>
    <row r="10" spans="1:25">
      <c r="A10" s="5">
        <v>2002</v>
      </c>
      <c r="B10" s="28">
        <f>IF(ISERROR(Tot_K_Can!B36/Hrs_Wkd_Can!B10),"..",Tot_K_Can!B36/Hrs_Wkd_Can!B10)</f>
        <v>37.828480264261181</v>
      </c>
      <c r="C10" s="22">
        <f>IF(ISERROR(Tot_K_Can!C36/Hrs_Wkd_Can!C10),"..",Tot_K_Can!C36/Hrs_Wkd_Can!C10)</f>
        <v>65.167016140695111</v>
      </c>
      <c r="D10" s="24">
        <f>IF(ISERROR(Tot_K_Can!D36/Hrs_Wkd_Can!D10),"..",Tot_K_Can!D36/Hrs_Wkd_Can!D10)</f>
        <v>40.688733453207362</v>
      </c>
      <c r="E10" s="24">
        <f>IF(ISERROR(Tot_K_Can!E36/Hrs_Wkd_Can!E10),"..",Tot_K_Can!E36/Hrs_Wkd_Can!E10)</f>
        <v>435.40758952496583</v>
      </c>
      <c r="F10" s="24">
        <f>IF(ISERROR(Tot_K_Can!F36/Hrs_Wkd_Can!F10),"..",Tot_K_Can!F36/Hrs_Wkd_Can!F10)</f>
        <v>914.57627323414465</v>
      </c>
      <c r="G10" s="24">
        <f>IF(ISERROR(Tot_K_Can!G36/Hrs_Wkd_Can!G10),"..",Tot_K_Can!G36/Hrs_Wkd_Can!G10)</f>
        <v>7.5178270553929778</v>
      </c>
      <c r="H10" s="24">
        <f>IF(ISERROR(Tot_K_Can!H36/Hrs_Wkd_Can!H10),"..",Tot_K_Can!H36/Hrs_Wkd_Can!H10)</f>
        <v>31.892342009868837</v>
      </c>
      <c r="I10" s="24" t="str">
        <f>IF(ISERROR(Tot_K_Can!I36/Hrs_Wkd_Can!I10),"..",Tot_K_Can!I36/Hrs_Wkd_Can!I10)</f>
        <v>..</v>
      </c>
      <c r="J10" s="23" t="str">
        <f>IF(ISERROR(Tot_K_Can!J36/Hrs_Wkd_Can!J10),"..",Tot_K_Can!J36/Hrs_Wkd_Can!J10)</f>
        <v>..</v>
      </c>
      <c r="K10" s="24">
        <f>IF(ISERROR(Tot_K_Can!K36/Hrs_Wkd_Can!K10),"..",Tot_K_Can!K36/Hrs_Wkd_Can!K10)</f>
        <v>24.789214414596447</v>
      </c>
      <c r="L10" s="24">
        <f>IF(ISERROR(Tot_K_Can!L36/Hrs_Wkd_Can!L10),"..",Tot_K_Can!L36/Hrs_Wkd_Can!L10)</f>
        <v>10.582214490030122</v>
      </c>
      <c r="M10" s="24">
        <f>IF(ISERROR(Tot_K_Can!M36/Hrs_Wkd_Can!M10),"..",Tot_K_Can!M36/Hrs_Wkd_Can!M10)</f>
        <v>10.593464654894168</v>
      </c>
      <c r="N10" s="24">
        <f>IF(ISERROR(Tot_K_Can!N36/Hrs_Wkd_Can!N10),"..",Tot_K_Can!N36/Hrs_Wkd_Can!N10)</f>
        <v>64.406810459179042</v>
      </c>
      <c r="O10" s="24">
        <f>IF(ISERROR(Tot_K_Can!O36/Hrs_Wkd_Can!O10),"..",Tot_K_Can!O36/Hrs_Wkd_Can!O10)</f>
        <v>83.000802845102484</v>
      </c>
      <c r="P10" s="24">
        <f>IF(ISERROR(Tot_K_Can!P36/Hrs_Wkd_Can!P10),"..",Tot_K_Can!P36/Hrs_Wkd_Can!P10)</f>
        <v>85.154022719188958</v>
      </c>
      <c r="Q10" s="24">
        <f>IF(ISERROR(Tot_K_Can!Q36/Hrs_Wkd_Can!Q10),"..",Tot_K_Can!Q36/Hrs_Wkd_Can!Q10)</f>
        <v>6.4321601603653047</v>
      </c>
      <c r="R10" s="24">
        <f>IF(ISERROR(Tot_K_Can!R36/Hrs_Wkd_Can!R10),"..",Tot_K_Can!R36/Hrs_Wkd_Can!R10)</f>
        <v>2.6622104207825377</v>
      </c>
      <c r="S10" s="24">
        <f>IF(ISERROR(Tot_K_Can!S36/Hrs_Wkd_Can!S10),"..",Tot_K_Can!S36/Hrs_Wkd_Can!S10)</f>
        <v>19.185724269224281</v>
      </c>
      <c r="T10" s="24">
        <f>IF(ISERROR(Tot_K_Can!T36/Hrs_Wkd_Can!T10),"..",Tot_K_Can!T36/Hrs_Wkd_Can!T10)</f>
        <v>8.1635192750825549</v>
      </c>
      <c r="U10" s="23">
        <f>IF(ISERROR(Tot_K_Can!U36/Hrs_Wkd_Can!U10),"..",Tot_K_Can!U36/Hrs_Wkd_Can!U10)</f>
        <v>3.8992066119918398</v>
      </c>
      <c r="V10" s="24">
        <f>IF(ISERROR(Tot_K_Can!V36/Hrs_Wkd_Can!V10),"..",Tot_K_Can!V36/Hrs_Wkd_Can!V10)</f>
        <v>37.347015188350674</v>
      </c>
      <c r="W10" s="24">
        <f>IF(ISERROR(Tot_K_Can!W36/Hrs_Wkd_Can!W10),"..",Tot_K_Can!W36/Hrs_Wkd_Can!W10)</f>
        <v>95.713633990785098</v>
      </c>
      <c r="X10" s="24" t="str">
        <f>IF(ISERROR(Tot_K_Can!X36/Hrs_Wkd_Can!X10),"..",Tot_K_Can!X36/Hrs_Wkd_Can!X10)</f>
        <v>..</v>
      </c>
      <c r="Y10" s="11" t="str">
        <f>IF(ISERROR(Tot_K_Can!Y36/Hrs_Wkd_Can!Y10),"..",Tot_K_Can!Y36/Hrs_Wkd_Can!Y10)</f>
        <v>..</v>
      </c>
    </row>
    <row r="11" spans="1:25">
      <c r="A11" s="5">
        <v>2003</v>
      </c>
      <c r="B11" s="28">
        <f>IF(ISERROR(Tot_K_Can!B37/Hrs_Wkd_Can!B11),"..",Tot_K_Can!B37/Hrs_Wkd_Can!B11)</f>
        <v>37.760719028528186</v>
      </c>
      <c r="C11" s="22">
        <f>IF(ISERROR(Tot_K_Can!C37/Hrs_Wkd_Can!C11),"..",Tot_K_Can!C37/Hrs_Wkd_Can!C11)</f>
        <v>65.74762719264227</v>
      </c>
      <c r="D11" s="24">
        <f>IF(ISERROR(Tot_K_Can!D37/Hrs_Wkd_Can!D11),"..",Tot_K_Can!D37/Hrs_Wkd_Can!D11)</f>
        <v>40.565508838765645</v>
      </c>
      <c r="E11" s="24">
        <f>IF(ISERROR(Tot_K_Can!E37/Hrs_Wkd_Can!E11),"..",Tot_K_Can!E37/Hrs_Wkd_Can!E11)</f>
        <v>441.48880927169608</v>
      </c>
      <c r="F11" s="24">
        <f>IF(ISERROR(Tot_K_Can!F37/Hrs_Wkd_Can!F11),"..",Tot_K_Can!F37/Hrs_Wkd_Can!F11)</f>
        <v>842.45861214852732</v>
      </c>
      <c r="G11" s="24">
        <f>IF(ISERROR(Tot_K_Can!G37/Hrs_Wkd_Can!G11),"..",Tot_K_Can!G37/Hrs_Wkd_Can!G11)</f>
        <v>7.54347742258898</v>
      </c>
      <c r="H11" s="24">
        <f>IF(ISERROR(Tot_K_Can!H37/Hrs_Wkd_Can!H11),"..",Tot_K_Can!H37/Hrs_Wkd_Can!H11)</f>
        <v>31.652195705393243</v>
      </c>
      <c r="I11" s="24" t="str">
        <f>IF(ISERROR(Tot_K_Can!I37/Hrs_Wkd_Can!I11),"..",Tot_K_Can!I37/Hrs_Wkd_Can!I11)</f>
        <v>..</v>
      </c>
      <c r="J11" s="23" t="str">
        <f>IF(ISERROR(Tot_K_Can!J37/Hrs_Wkd_Can!J11),"..",Tot_K_Can!J37/Hrs_Wkd_Can!J11)</f>
        <v>..</v>
      </c>
      <c r="K11" s="24">
        <f>IF(ISERROR(Tot_K_Can!K37/Hrs_Wkd_Can!K11),"..",Tot_K_Can!K37/Hrs_Wkd_Can!K11)</f>
        <v>24.492777692656077</v>
      </c>
      <c r="L11" s="24">
        <f>IF(ISERROR(Tot_K_Can!L37/Hrs_Wkd_Can!L11),"..",Tot_K_Can!L37/Hrs_Wkd_Can!L11)</f>
        <v>11.112473897792659</v>
      </c>
      <c r="M11" s="24">
        <f>IF(ISERROR(Tot_K_Can!M37/Hrs_Wkd_Can!M11),"..",Tot_K_Can!M37/Hrs_Wkd_Can!M11)</f>
        <v>11.033793748066831</v>
      </c>
      <c r="N11" s="24">
        <f>IF(ISERROR(Tot_K_Can!N37/Hrs_Wkd_Can!N11),"..",Tot_K_Can!N37/Hrs_Wkd_Can!N11)</f>
        <v>63.52522476736813</v>
      </c>
      <c r="O11" s="24">
        <f>IF(ISERROR(Tot_K_Can!O37/Hrs_Wkd_Can!O11),"..",Tot_K_Can!O37/Hrs_Wkd_Can!O11)</f>
        <v>80.726013895232825</v>
      </c>
      <c r="P11" s="24">
        <f>IF(ISERROR(Tot_K_Can!P37/Hrs_Wkd_Can!P11),"..",Tot_K_Can!P37/Hrs_Wkd_Can!P11)</f>
        <v>83.073494286145575</v>
      </c>
      <c r="Q11" s="24">
        <f>IF(ISERROR(Tot_K_Can!Q37/Hrs_Wkd_Can!Q11),"..",Tot_K_Can!Q37/Hrs_Wkd_Can!Q11)</f>
        <v>6.608226903094506</v>
      </c>
      <c r="R11" s="24">
        <f>IF(ISERROR(Tot_K_Can!R37/Hrs_Wkd_Can!R11),"..",Tot_K_Can!R37/Hrs_Wkd_Can!R11)</f>
        <v>2.7771054136570963</v>
      </c>
      <c r="S11" s="24">
        <f>IF(ISERROR(Tot_K_Can!S37/Hrs_Wkd_Can!S11),"..",Tot_K_Can!S37/Hrs_Wkd_Can!S11)</f>
        <v>19.658053914198806</v>
      </c>
      <c r="T11" s="24">
        <f>IF(ISERROR(Tot_K_Can!T37/Hrs_Wkd_Can!T11),"..",Tot_K_Can!T37/Hrs_Wkd_Can!T11)</f>
        <v>8.3069329613161074</v>
      </c>
      <c r="U11" s="23">
        <f>IF(ISERROR(Tot_K_Can!U37/Hrs_Wkd_Can!U11),"..",Tot_K_Can!U37/Hrs_Wkd_Can!U11)</f>
        <v>3.9760826971150594</v>
      </c>
      <c r="V11" s="24">
        <f>IF(ISERROR(Tot_K_Can!V37/Hrs_Wkd_Can!V11),"..",Tot_K_Can!V37/Hrs_Wkd_Can!V11)</f>
        <v>37.28538524392598</v>
      </c>
      <c r="W11" s="24">
        <f>IF(ISERROR(Tot_K_Can!W37/Hrs_Wkd_Can!W11),"..",Tot_K_Can!W37/Hrs_Wkd_Can!W11)</f>
        <v>97.228739918433533</v>
      </c>
      <c r="X11" s="24" t="str">
        <f>IF(ISERROR(Tot_K_Can!X37/Hrs_Wkd_Can!X11),"..",Tot_K_Can!X37/Hrs_Wkd_Can!X11)</f>
        <v>..</v>
      </c>
      <c r="Y11" s="11" t="str">
        <f>IF(ISERROR(Tot_K_Can!Y37/Hrs_Wkd_Can!Y11),"..",Tot_K_Can!Y37/Hrs_Wkd_Can!Y11)</f>
        <v>..</v>
      </c>
    </row>
    <row r="12" spans="1:25">
      <c r="A12" s="5">
        <v>2004</v>
      </c>
      <c r="B12" s="28">
        <f>IF(ISERROR(Tot_K_Can!B38/Hrs_Wkd_Can!B12),"..",Tot_K_Can!B38/Hrs_Wkd_Can!B12)</f>
        <v>37.478500420831899</v>
      </c>
      <c r="C12" s="22">
        <f>IF(ISERROR(Tot_K_Can!C38/Hrs_Wkd_Can!C12),"..",Tot_K_Can!C38/Hrs_Wkd_Can!C12)</f>
        <v>65.614228851003986</v>
      </c>
      <c r="D12" s="24">
        <f>IF(ISERROR(Tot_K_Can!D38/Hrs_Wkd_Can!D12),"..",Tot_K_Can!D38/Hrs_Wkd_Can!D12)</f>
        <v>40.557960697178139</v>
      </c>
      <c r="E12" s="24">
        <f>IF(ISERROR(Tot_K_Can!E38/Hrs_Wkd_Can!E12),"..",Tot_K_Can!E38/Hrs_Wkd_Can!E12)</f>
        <v>438.00385519234521</v>
      </c>
      <c r="F12" s="24">
        <f>IF(ISERROR(Tot_K_Can!F38/Hrs_Wkd_Can!F12),"..",Tot_K_Can!F38/Hrs_Wkd_Can!F12)</f>
        <v>799.25282200986214</v>
      </c>
      <c r="G12" s="24">
        <f>IF(ISERROR(Tot_K_Can!G38/Hrs_Wkd_Can!G12),"..",Tot_K_Can!G38/Hrs_Wkd_Can!G12)</f>
        <v>7.4911333492496786</v>
      </c>
      <c r="H12" s="24">
        <f>IF(ISERROR(Tot_K_Can!H38/Hrs_Wkd_Can!H12),"..",Tot_K_Can!H38/Hrs_Wkd_Can!H12)</f>
        <v>30.806457676492315</v>
      </c>
      <c r="I12" s="24" t="str">
        <f>IF(ISERROR(Tot_K_Can!I38/Hrs_Wkd_Can!I12),"..",Tot_K_Can!I38/Hrs_Wkd_Can!I12)</f>
        <v>..</v>
      </c>
      <c r="J12" s="23" t="str">
        <f>IF(ISERROR(Tot_K_Can!J38/Hrs_Wkd_Can!J12),"..",Tot_K_Can!J38/Hrs_Wkd_Can!J12)</f>
        <v>..</v>
      </c>
      <c r="K12" s="24">
        <f>IF(ISERROR(Tot_K_Can!K38/Hrs_Wkd_Can!K12),"..",Tot_K_Can!K38/Hrs_Wkd_Can!K12)</f>
        <v>24.191106685245561</v>
      </c>
      <c r="L12" s="24">
        <f>IF(ISERROR(Tot_K_Can!L38/Hrs_Wkd_Can!L12),"..",Tot_K_Can!L38/Hrs_Wkd_Can!L12)</f>
        <v>11.087705113217517</v>
      </c>
      <c r="M12" s="24">
        <f>IF(ISERROR(Tot_K_Can!M38/Hrs_Wkd_Can!M12),"..",Tot_K_Can!M38/Hrs_Wkd_Can!M12)</f>
        <v>11.579442319856016</v>
      </c>
      <c r="N12" s="24">
        <f>IF(ISERROR(Tot_K_Can!N38/Hrs_Wkd_Can!N12),"..",Tot_K_Can!N38/Hrs_Wkd_Can!N12)</f>
        <v>60.247574529618483</v>
      </c>
      <c r="O12" s="24">
        <f>IF(ISERROR(Tot_K_Can!O38/Hrs_Wkd_Can!O12),"..",Tot_K_Can!O38/Hrs_Wkd_Can!O12)</f>
        <v>80.485309532327818</v>
      </c>
      <c r="P12" s="24">
        <f>IF(ISERROR(Tot_K_Can!P38/Hrs_Wkd_Can!P12),"..",Tot_K_Can!P38/Hrs_Wkd_Can!P12)</f>
        <v>81.740007553635422</v>
      </c>
      <c r="Q12" s="24">
        <f>IF(ISERROR(Tot_K_Can!Q38/Hrs_Wkd_Can!Q12),"..",Tot_K_Can!Q38/Hrs_Wkd_Can!Q12)</f>
        <v>6.7860459569916562</v>
      </c>
      <c r="R12" s="24">
        <f>IF(ISERROR(Tot_K_Can!R38/Hrs_Wkd_Can!R12),"..",Tot_K_Can!R38/Hrs_Wkd_Can!R12)</f>
        <v>2.8920817274645785</v>
      </c>
      <c r="S12" s="24">
        <f>IF(ISERROR(Tot_K_Can!S38/Hrs_Wkd_Can!S12),"..",Tot_K_Can!S38/Hrs_Wkd_Can!S12)</f>
        <v>19.325488371491897</v>
      </c>
      <c r="T12" s="24">
        <f>IF(ISERROR(Tot_K_Can!T38/Hrs_Wkd_Can!T12),"..",Tot_K_Can!T38/Hrs_Wkd_Can!T12)</f>
        <v>8.4973521944142192</v>
      </c>
      <c r="U12" s="23">
        <f>IF(ISERROR(Tot_K_Can!U38/Hrs_Wkd_Can!U12),"..",Tot_K_Can!U38/Hrs_Wkd_Can!U12)</f>
        <v>4.065344823365467</v>
      </c>
      <c r="V12" s="24">
        <f>IF(ISERROR(Tot_K_Can!V38/Hrs_Wkd_Can!V12),"..",Tot_K_Can!V38/Hrs_Wkd_Can!V12)</f>
        <v>37.013174034066623</v>
      </c>
      <c r="W12" s="24">
        <f>IF(ISERROR(Tot_K_Can!W38/Hrs_Wkd_Can!W12),"..",Tot_K_Can!W38/Hrs_Wkd_Can!W12)</f>
        <v>97.975962725527083</v>
      </c>
      <c r="X12" s="24" t="str">
        <f>IF(ISERROR(Tot_K_Can!X38/Hrs_Wkd_Can!X12),"..",Tot_K_Can!X38/Hrs_Wkd_Can!X12)</f>
        <v>..</v>
      </c>
      <c r="Y12" s="11" t="str">
        <f>IF(ISERROR(Tot_K_Can!Y38/Hrs_Wkd_Can!Y12),"..",Tot_K_Can!Y38/Hrs_Wkd_Can!Y12)</f>
        <v>..</v>
      </c>
    </row>
    <row r="13" spans="1:25">
      <c r="A13" s="5">
        <v>2005</v>
      </c>
      <c r="B13" s="28">
        <f>IF(ISERROR(Tot_K_Can!B39/Hrs_Wkd_Can!B13),"..",Tot_K_Can!B39/Hrs_Wkd_Can!B13)</f>
        <v>38.504716496628497</v>
      </c>
      <c r="C13" s="22">
        <f>IF(ISERROR(Tot_K_Can!C39/Hrs_Wkd_Can!C13),"..",Tot_K_Can!C39/Hrs_Wkd_Can!C13)</f>
        <v>67.419620761866724</v>
      </c>
      <c r="D13" s="24">
        <f>IF(ISERROR(Tot_K_Can!D39/Hrs_Wkd_Can!D13),"..",Tot_K_Can!D39/Hrs_Wkd_Can!D13)</f>
        <v>40.310356785729915</v>
      </c>
      <c r="E13" s="24">
        <f>IF(ISERROR(Tot_K_Can!E39/Hrs_Wkd_Can!E13),"..",Tot_K_Can!E39/Hrs_Wkd_Can!E13)</f>
        <v>426.17807926679041</v>
      </c>
      <c r="F13" s="24">
        <f>IF(ISERROR(Tot_K_Can!F39/Hrs_Wkd_Can!F13),"..",Tot_K_Can!F39/Hrs_Wkd_Can!F13)</f>
        <v>775.81875392075824</v>
      </c>
      <c r="G13" s="24">
        <f>IF(ISERROR(Tot_K_Can!G39/Hrs_Wkd_Can!G13),"..",Tot_K_Can!G39/Hrs_Wkd_Can!G13)</f>
        <v>7.4982511387536261</v>
      </c>
      <c r="H13" s="24">
        <f>IF(ISERROR(Tot_K_Can!H39/Hrs_Wkd_Can!H13),"..",Tot_K_Can!H39/Hrs_Wkd_Can!H13)</f>
        <v>31.230886532915619</v>
      </c>
      <c r="I13" s="24" t="str">
        <f>IF(ISERROR(Tot_K_Can!I39/Hrs_Wkd_Can!I13),"..",Tot_K_Can!I39/Hrs_Wkd_Can!I13)</f>
        <v>..</v>
      </c>
      <c r="J13" s="23" t="str">
        <f>IF(ISERROR(Tot_K_Can!J39/Hrs_Wkd_Can!J13),"..",Tot_K_Can!J39/Hrs_Wkd_Can!J13)</f>
        <v>..</v>
      </c>
      <c r="K13" s="24">
        <f>IF(ISERROR(Tot_K_Can!K39/Hrs_Wkd_Can!K13),"..",Tot_K_Can!K39/Hrs_Wkd_Can!K13)</f>
        <v>24.703140181071578</v>
      </c>
      <c r="L13" s="24">
        <f>IF(ISERROR(Tot_K_Can!L39/Hrs_Wkd_Can!L13),"..",Tot_K_Can!L39/Hrs_Wkd_Can!L13)</f>
        <v>11.580630750513269</v>
      </c>
      <c r="M13" s="24">
        <f>IF(ISERROR(Tot_K_Can!M39/Hrs_Wkd_Can!M13),"..",Tot_K_Can!M39/Hrs_Wkd_Can!M13)</f>
        <v>12.067484945991009</v>
      </c>
      <c r="N13" s="24">
        <f>IF(ISERROR(Tot_K_Can!N39/Hrs_Wkd_Can!N13),"..",Tot_K_Can!N39/Hrs_Wkd_Can!N13)</f>
        <v>62.042938026202144</v>
      </c>
      <c r="O13" s="24">
        <f>IF(ISERROR(Tot_K_Can!O39/Hrs_Wkd_Can!O13),"..",Tot_K_Can!O39/Hrs_Wkd_Can!O13)</f>
        <v>82.511153095083117</v>
      </c>
      <c r="P13" s="24">
        <f>IF(ISERROR(Tot_K_Can!P39/Hrs_Wkd_Can!P13),"..",Tot_K_Can!P39/Hrs_Wkd_Can!P13)</f>
        <v>80.564345918574617</v>
      </c>
      <c r="Q13" s="24">
        <f>IF(ISERROR(Tot_K_Can!Q39/Hrs_Wkd_Can!Q13),"..",Tot_K_Can!Q39/Hrs_Wkd_Can!Q13)</f>
        <v>6.8409508776285994</v>
      </c>
      <c r="R13" s="24">
        <f>IF(ISERROR(Tot_K_Can!R39/Hrs_Wkd_Can!R13),"..",Tot_K_Can!R39/Hrs_Wkd_Can!R13)</f>
        <v>3.0821034358222632</v>
      </c>
      <c r="S13" s="24">
        <f>IF(ISERROR(Tot_K_Can!S39/Hrs_Wkd_Can!S13),"..",Tot_K_Can!S39/Hrs_Wkd_Can!S13)</f>
        <v>21.669817383513386</v>
      </c>
      <c r="T13" s="24">
        <f>IF(ISERROR(Tot_K_Can!T39/Hrs_Wkd_Can!T13),"..",Tot_K_Can!T39/Hrs_Wkd_Can!T13)</f>
        <v>8.7824938861677584</v>
      </c>
      <c r="U13" s="23">
        <f>IF(ISERROR(Tot_K_Can!U39/Hrs_Wkd_Can!U13),"..",Tot_K_Can!U39/Hrs_Wkd_Can!U13)</f>
        <v>4.2251468952357465</v>
      </c>
      <c r="V13" s="24">
        <f>IF(ISERROR(Tot_K_Can!V39/Hrs_Wkd_Can!V13),"..",Tot_K_Can!V39/Hrs_Wkd_Can!V13)</f>
        <v>38.095664154526325</v>
      </c>
      <c r="W13" s="24">
        <f>IF(ISERROR(Tot_K_Can!W39/Hrs_Wkd_Can!W13),"..",Tot_K_Can!W39/Hrs_Wkd_Can!W13)</f>
        <v>102.72784357639102</v>
      </c>
      <c r="X13" s="24" t="str">
        <f>IF(ISERROR(Tot_K_Can!X39/Hrs_Wkd_Can!X13),"..",Tot_K_Can!X39/Hrs_Wkd_Can!X13)</f>
        <v>..</v>
      </c>
      <c r="Y13" s="11" t="str">
        <f>IF(ISERROR(Tot_K_Can!Y39/Hrs_Wkd_Can!Y13),"..",Tot_K_Can!Y39/Hrs_Wkd_Can!Y13)</f>
        <v>..</v>
      </c>
    </row>
    <row r="14" spans="1:25">
      <c r="A14" s="5">
        <v>2006</v>
      </c>
      <c r="B14" s="28">
        <f>IF(ISERROR(Tot_K_Can!B40/Hrs_Wkd_Can!B14),"..",Tot_K_Can!B40/Hrs_Wkd_Can!B14)</f>
        <v>39.481016314553123</v>
      </c>
      <c r="C14" s="22">
        <f>IF(ISERROR(Tot_K_Can!C40/Hrs_Wkd_Can!C14),"..",Tot_K_Can!C40/Hrs_Wkd_Can!C14)</f>
        <v>70.097315834332804</v>
      </c>
      <c r="D14" s="24">
        <f>IF(ISERROR(Tot_K_Can!D40/Hrs_Wkd_Can!D14),"..",Tot_K_Can!D40/Hrs_Wkd_Can!D14)</f>
        <v>40.797582041611868</v>
      </c>
      <c r="E14" s="24">
        <f>IF(ISERROR(Tot_K_Can!E40/Hrs_Wkd_Can!E14),"..",Tot_K_Can!E40/Hrs_Wkd_Can!E14)</f>
        <v>418.78889746018007</v>
      </c>
      <c r="F14" s="24">
        <f>IF(ISERROR(Tot_K_Can!F40/Hrs_Wkd_Can!F14),"..",Tot_K_Can!F40/Hrs_Wkd_Can!F14)</f>
        <v>828.22527730042179</v>
      </c>
      <c r="G14" s="24">
        <f>IF(ISERROR(Tot_K_Can!G40/Hrs_Wkd_Can!G14),"..",Tot_K_Can!G40/Hrs_Wkd_Can!G14)</f>
        <v>7.4860689557305449</v>
      </c>
      <c r="H14" s="24">
        <f>IF(ISERROR(Tot_K_Can!H40/Hrs_Wkd_Can!H14),"..",Tot_K_Can!H40/Hrs_Wkd_Can!H14)</f>
        <v>32.155392796660443</v>
      </c>
      <c r="I14" s="24" t="str">
        <f>IF(ISERROR(Tot_K_Can!I40/Hrs_Wkd_Can!I14),"..",Tot_K_Can!I40/Hrs_Wkd_Can!I14)</f>
        <v>..</v>
      </c>
      <c r="J14" s="23" t="str">
        <f>IF(ISERROR(Tot_K_Can!J40/Hrs_Wkd_Can!J14),"..",Tot_K_Can!J40/Hrs_Wkd_Can!J14)</f>
        <v>..</v>
      </c>
      <c r="K14" s="24">
        <f>IF(ISERROR(Tot_K_Can!K40/Hrs_Wkd_Can!K14),"..",Tot_K_Can!K40/Hrs_Wkd_Can!K14)</f>
        <v>25.05796754162192</v>
      </c>
      <c r="L14" s="24">
        <f>IF(ISERROR(Tot_K_Can!L40/Hrs_Wkd_Can!L14),"..",Tot_K_Can!L40/Hrs_Wkd_Can!L14)</f>
        <v>12.353675278422907</v>
      </c>
      <c r="M14" s="24">
        <f>IF(ISERROR(Tot_K_Can!M40/Hrs_Wkd_Can!M14),"..",Tot_K_Can!M40/Hrs_Wkd_Can!M14)</f>
        <v>12.615807680851351</v>
      </c>
      <c r="N14" s="24">
        <f>IF(ISERROR(Tot_K_Can!N40/Hrs_Wkd_Can!N14),"..",Tot_K_Can!N40/Hrs_Wkd_Can!N14)</f>
        <v>60.637903858477003</v>
      </c>
      <c r="O14" s="24">
        <f>IF(ISERROR(Tot_K_Can!O40/Hrs_Wkd_Can!O14),"..",Tot_K_Can!O40/Hrs_Wkd_Can!O14)</f>
        <v>81.633115926849356</v>
      </c>
      <c r="P14" s="24">
        <f>IF(ISERROR(Tot_K_Can!P40/Hrs_Wkd_Can!P14),"..",Tot_K_Can!P40/Hrs_Wkd_Can!P14)</f>
        <v>81.390747776241952</v>
      </c>
      <c r="Q14" s="24">
        <f>IF(ISERROR(Tot_K_Can!Q40/Hrs_Wkd_Can!Q14),"..",Tot_K_Can!Q40/Hrs_Wkd_Can!Q14)</f>
        <v>7.0598396150486984</v>
      </c>
      <c r="R14" s="24">
        <f>IF(ISERROR(Tot_K_Can!R40/Hrs_Wkd_Can!R14),"..",Tot_K_Can!R40/Hrs_Wkd_Can!R14)</f>
        <v>3.6043628793847446</v>
      </c>
      <c r="S14" s="24">
        <f>IF(ISERROR(Tot_K_Can!S40/Hrs_Wkd_Can!S14),"..",Tot_K_Can!S40/Hrs_Wkd_Can!S14)</f>
        <v>22.015945119980795</v>
      </c>
      <c r="T14" s="24">
        <f>IF(ISERROR(Tot_K_Can!T40/Hrs_Wkd_Can!T14),"..",Tot_K_Can!T40/Hrs_Wkd_Can!T14)</f>
        <v>8.8846854759788787</v>
      </c>
      <c r="U14" s="23">
        <f>IF(ISERROR(Tot_K_Can!U40/Hrs_Wkd_Can!U14),"..",Tot_K_Can!U40/Hrs_Wkd_Can!U14)</f>
        <v>4.1164897500574309</v>
      </c>
      <c r="V14" s="24">
        <f>IF(ISERROR(Tot_K_Can!V40/Hrs_Wkd_Can!V14),"..",Tot_K_Can!V40/Hrs_Wkd_Can!V14)</f>
        <v>39.09832685484259</v>
      </c>
      <c r="W14" s="24">
        <f>IF(ISERROR(Tot_K_Can!W40/Hrs_Wkd_Can!W14),"..",Tot_K_Can!W40/Hrs_Wkd_Can!W14)</f>
        <v>110.25167340352085</v>
      </c>
      <c r="X14" s="24" t="str">
        <f>IF(ISERROR(Tot_K_Can!X40/Hrs_Wkd_Can!X14),"..",Tot_K_Can!X40/Hrs_Wkd_Can!X14)</f>
        <v>..</v>
      </c>
      <c r="Y14" s="11" t="str">
        <f>IF(ISERROR(Tot_K_Can!Y40/Hrs_Wkd_Can!Y14),"..",Tot_K_Can!Y40/Hrs_Wkd_Can!Y14)</f>
        <v>..</v>
      </c>
    </row>
    <row r="15" spans="1:25">
      <c r="A15" s="5">
        <v>2007</v>
      </c>
      <c r="B15" s="28">
        <f>IF(ISERROR(Tot_K_Can!B41/Hrs_Wkd_Can!B15),"..",Tot_K_Can!B41/Hrs_Wkd_Can!B15)</f>
        <v>39.957019572155204</v>
      </c>
      <c r="C15" s="22">
        <f>IF(ISERROR(Tot_K_Can!C41/Hrs_Wkd_Can!C15),"..",Tot_K_Can!C41/Hrs_Wkd_Can!C15)</f>
        <v>72.216694917496994</v>
      </c>
      <c r="D15" s="24">
        <f>IF(ISERROR(Tot_K_Can!D41/Hrs_Wkd_Can!D15),"..",Tot_K_Can!D41/Hrs_Wkd_Can!D15)</f>
        <v>41.395986174811412</v>
      </c>
      <c r="E15" s="24">
        <f>IF(ISERROR(Tot_K_Can!E41/Hrs_Wkd_Can!E15),"..",Tot_K_Can!E41/Hrs_Wkd_Can!E15)</f>
        <v>443.60750456171388</v>
      </c>
      <c r="F15" s="24">
        <f>IF(ISERROR(Tot_K_Can!F41/Hrs_Wkd_Can!F15),"..",Tot_K_Can!F41/Hrs_Wkd_Can!F15)</f>
        <v>896.37727242823621</v>
      </c>
      <c r="G15" s="24">
        <f>IF(ISERROR(Tot_K_Can!G41/Hrs_Wkd_Can!G15),"..",Tot_K_Can!G41/Hrs_Wkd_Can!G15)</f>
        <v>7.5273614499825721</v>
      </c>
      <c r="H15" s="24">
        <f>IF(ISERROR(Tot_K_Can!H41/Hrs_Wkd_Can!H15),"..",Tot_K_Can!H41/Hrs_Wkd_Can!H15)</f>
        <v>32.989819921633696</v>
      </c>
      <c r="I15" s="24" t="str">
        <f>IF(ISERROR(Tot_K_Can!I41/Hrs_Wkd_Can!I15),"..",Tot_K_Can!I41/Hrs_Wkd_Can!I15)</f>
        <v>..</v>
      </c>
      <c r="J15" s="23" t="str">
        <f>IF(ISERROR(Tot_K_Can!J41/Hrs_Wkd_Can!J15),"..",Tot_K_Can!J41/Hrs_Wkd_Can!J15)</f>
        <v>..</v>
      </c>
      <c r="K15" s="24">
        <f>IF(ISERROR(Tot_K_Can!K41/Hrs_Wkd_Can!K15),"..",Tot_K_Can!K41/Hrs_Wkd_Can!K15)</f>
        <v>24.982787550893342</v>
      </c>
      <c r="L15" s="24">
        <f>IF(ISERROR(Tot_K_Can!L41/Hrs_Wkd_Can!L15),"..",Tot_K_Can!L41/Hrs_Wkd_Can!L15)</f>
        <v>12.755827157613572</v>
      </c>
      <c r="M15" s="24">
        <f>IF(ISERROR(Tot_K_Can!M41/Hrs_Wkd_Can!M15),"..",Tot_K_Can!M41/Hrs_Wkd_Can!M15)</f>
        <v>12.9364200487326</v>
      </c>
      <c r="N15" s="24">
        <f>IF(ISERROR(Tot_K_Can!N41/Hrs_Wkd_Can!N15),"..",Tot_K_Can!N41/Hrs_Wkd_Can!N15)</f>
        <v>61.747990219722276</v>
      </c>
      <c r="O15" s="24">
        <f>IF(ISERROR(Tot_K_Can!O41/Hrs_Wkd_Can!O15),"..",Tot_K_Can!O41/Hrs_Wkd_Can!O15)</f>
        <v>76.908053688198294</v>
      </c>
      <c r="P15" s="24">
        <f>IF(ISERROR(Tot_K_Can!P41/Hrs_Wkd_Can!P15),"..",Tot_K_Can!P41/Hrs_Wkd_Can!P15)</f>
        <v>81.683413146756592</v>
      </c>
      <c r="Q15" s="24">
        <f>IF(ISERROR(Tot_K_Can!Q41/Hrs_Wkd_Can!Q15),"..",Tot_K_Can!Q41/Hrs_Wkd_Can!Q15)</f>
        <v>7.2102410471393412</v>
      </c>
      <c r="R15" s="24">
        <f>IF(ISERROR(Tot_K_Can!R41/Hrs_Wkd_Can!R15),"..",Tot_K_Can!R41/Hrs_Wkd_Can!R15)</f>
        <v>3.8983248201857701</v>
      </c>
      <c r="S15" s="24">
        <f>IF(ISERROR(Tot_K_Can!S41/Hrs_Wkd_Can!S15),"..",Tot_K_Can!S41/Hrs_Wkd_Can!S15)</f>
        <v>22.628032072816872</v>
      </c>
      <c r="T15" s="24">
        <f>IF(ISERROR(Tot_K_Can!T41/Hrs_Wkd_Can!T15),"..",Tot_K_Can!T41/Hrs_Wkd_Can!T15)</f>
        <v>8.8737901971734665</v>
      </c>
      <c r="U15" s="23">
        <f>IF(ISERROR(Tot_K_Can!U41/Hrs_Wkd_Can!U15),"..",Tot_K_Can!U41/Hrs_Wkd_Can!U15)</f>
        <v>4.0103186609108468</v>
      </c>
      <c r="V15" s="24">
        <f>IF(ISERROR(Tot_K_Can!V41/Hrs_Wkd_Can!V15),"..",Tot_K_Can!V41/Hrs_Wkd_Can!V15)</f>
        <v>39.594353451696058</v>
      </c>
      <c r="W15" s="24">
        <f>IF(ISERROR(Tot_K_Can!W41/Hrs_Wkd_Can!W15),"..",Tot_K_Can!W41/Hrs_Wkd_Can!W15)</f>
        <v>117.75694919815818</v>
      </c>
      <c r="X15" s="24" t="str">
        <f>IF(ISERROR(Tot_K_Can!X41/Hrs_Wkd_Can!X15),"..",Tot_K_Can!X41/Hrs_Wkd_Can!X15)</f>
        <v>..</v>
      </c>
      <c r="Y15" s="11" t="str">
        <f>IF(ISERROR(Tot_K_Can!Y41/Hrs_Wkd_Can!Y15),"..",Tot_K_Can!Y41/Hrs_Wkd_Can!Y15)</f>
        <v>..</v>
      </c>
    </row>
    <row r="16" spans="1:25">
      <c r="A16" s="5">
        <v>2008</v>
      </c>
      <c r="B16" s="28">
        <f>IF(ISERROR(Tot_K_Can!B42/Hrs_Wkd_Can!B16),"..",Tot_K_Can!B42/Hrs_Wkd_Can!B16)</f>
        <v>41.143346200256246</v>
      </c>
      <c r="C16" s="22">
        <f>IF(ISERROR(Tot_K_Can!C42/Hrs_Wkd_Can!C16),"..",Tot_K_Can!C42/Hrs_Wkd_Can!C16)</f>
        <v>75.279793941298564</v>
      </c>
      <c r="D16" s="24">
        <f>IF(ISERROR(Tot_K_Can!D42/Hrs_Wkd_Can!D16),"..",Tot_K_Can!D42/Hrs_Wkd_Can!D16)</f>
        <v>45.085116090764792</v>
      </c>
      <c r="E16" s="24">
        <f>IF(ISERROR(Tot_K_Can!E42/Hrs_Wkd_Can!E16),"..",Tot_K_Can!E42/Hrs_Wkd_Can!E16)</f>
        <v>450.45057114374538</v>
      </c>
      <c r="F16" s="24">
        <f>IF(ISERROR(Tot_K_Can!F42/Hrs_Wkd_Can!F16),"..",Tot_K_Can!F42/Hrs_Wkd_Can!F16)</f>
        <v>896.70542325715292</v>
      </c>
      <c r="G16" s="24">
        <f>IF(ISERROR(Tot_K_Can!G42/Hrs_Wkd_Can!G16),"..",Tot_K_Can!G42/Hrs_Wkd_Can!G16)</f>
        <v>7.6350875806223595</v>
      </c>
      <c r="H16" s="24">
        <f>IF(ISERROR(Tot_K_Can!H42/Hrs_Wkd_Can!H16),"..",Tot_K_Can!H42/Hrs_Wkd_Can!H16)</f>
        <v>33.896449770916561</v>
      </c>
      <c r="I16" s="24" t="str">
        <f>IF(ISERROR(Tot_K_Can!I42/Hrs_Wkd_Can!I16),"..",Tot_K_Can!I42/Hrs_Wkd_Can!I16)</f>
        <v>..</v>
      </c>
      <c r="J16" s="23" t="str">
        <f>IF(ISERROR(Tot_K_Can!J42/Hrs_Wkd_Can!J16),"..",Tot_K_Can!J42/Hrs_Wkd_Can!J16)</f>
        <v>..</v>
      </c>
      <c r="K16" s="24">
        <f>IF(ISERROR(Tot_K_Can!K42/Hrs_Wkd_Can!K16),"..",Tot_K_Can!K42/Hrs_Wkd_Can!K16)</f>
        <v>25.534622163250475</v>
      </c>
      <c r="L16" s="24">
        <f>IF(ISERROR(Tot_K_Can!L42/Hrs_Wkd_Can!L16),"..",Tot_K_Can!L42/Hrs_Wkd_Can!L16)</f>
        <v>13.313939249405699</v>
      </c>
      <c r="M16" s="24">
        <f>IF(ISERROR(Tot_K_Can!M42/Hrs_Wkd_Can!M16),"..",Tot_K_Can!M42/Hrs_Wkd_Can!M16)</f>
        <v>13.792635736226911</v>
      </c>
      <c r="N16" s="24">
        <f>IF(ISERROR(Tot_K_Can!N42/Hrs_Wkd_Can!N16),"..",Tot_K_Can!N42/Hrs_Wkd_Can!N16)</f>
        <v>65.069937530717226</v>
      </c>
      <c r="O16" s="24">
        <f>IF(ISERROR(Tot_K_Can!O42/Hrs_Wkd_Can!O16),"..",Tot_K_Can!O42/Hrs_Wkd_Can!O16)</f>
        <v>73.987931226124232</v>
      </c>
      <c r="P16" s="24">
        <f>IF(ISERROR(Tot_K_Can!P42/Hrs_Wkd_Can!P16),"..",Tot_K_Can!P42/Hrs_Wkd_Can!P16)</f>
        <v>80.820929683422122</v>
      </c>
      <c r="Q16" s="24">
        <f>IF(ISERROR(Tot_K_Can!Q42/Hrs_Wkd_Can!Q16),"..",Tot_K_Can!Q42/Hrs_Wkd_Can!Q16)</f>
        <v>7.5199963707701398</v>
      </c>
      <c r="R16" s="24">
        <f>IF(ISERROR(Tot_K_Can!R42/Hrs_Wkd_Can!R16),"..",Tot_K_Can!R42/Hrs_Wkd_Can!R16)</f>
        <v>4.4315082126226848</v>
      </c>
      <c r="S16" s="24">
        <f>IF(ISERROR(Tot_K_Can!S42/Hrs_Wkd_Can!S16),"..",Tot_K_Can!S42/Hrs_Wkd_Can!S16)</f>
        <v>23.487618142917523</v>
      </c>
      <c r="T16" s="24">
        <f>IF(ISERROR(Tot_K_Can!T42/Hrs_Wkd_Can!T16),"..",Tot_K_Can!T42/Hrs_Wkd_Can!T16)</f>
        <v>9.163071785976717</v>
      </c>
      <c r="U16" s="23">
        <f>IF(ISERROR(Tot_K_Can!U42/Hrs_Wkd_Can!U16),"..",Tot_K_Can!U42/Hrs_Wkd_Can!U16)</f>
        <v>4.0912051549603206</v>
      </c>
      <c r="V16" s="24">
        <f>IF(ISERROR(Tot_K_Can!V42/Hrs_Wkd_Can!V16),"..",Tot_K_Can!V42/Hrs_Wkd_Can!V16)</f>
        <v>40.753118189797867</v>
      </c>
      <c r="W16" s="24">
        <f>IF(ISERROR(Tot_K_Can!W42/Hrs_Wkd_Can!W16),"..",Tot_K_Can!W42/Hrs_Wkd_Can!W16)</f>
        <v>125.74415727860415</v>
      </c>
      <c r="X16" s="24" t="str">
        <f>IF(ISERROR(Tot_K_Can!X42/Hrs_Wkd_Can!X16),"..",Tot_K_Can!X42/Hrs_Wkd_Can!X16)</f>
        <v>..</v>
      </c>
      <c r="Y16" s="11" t="str">
        <f>IF(ISERROR(Tot_K_Can!Y42/Hrs_Wkd_Can!Y16),"..",Tot_K_Can!Y42/Hrs_Wkd_Can!Y16)</f>
        <v>..</v>
      </c>
    </row>
    <row r="17" spans="1:25">
      <c r="A17" s="5">
        <v>2009</v>
      </c>
      <c r="B17" s="28">
        <f>IF(ISERROR(Tot_K_Can!B43/Hrs_Wkd_Can!B17),"..",Tot_K_Can!B43/Hrs_Wkd_Can!B17)</f>
        <v>42.787635360617486</v>
      </c>
      <c r="C17" s="22">
        <f>IF(ISERROR(Tot_K_Can!C43/Hrs_Wkd_Can!C17),"..",Tot_K_Can!C43/Hrs_Wkd_Can!C17)</f>
        <v>81.015662659094687</v>
      </c>
      <c r="D17" s="24">
        <f>IF(ISERROR(Tot_K_Can!D43/Hrs_Wkd_Can!D17),"..",Tot_K_Can!D43/Hrs_Wkd_Can!D17)</f>
        <v>45.544113858332878</v>
      </c>
      <c r="E17" s="24">
        <f>IF(ISERROR(Tot_K_Can!E43/Hrs_Wkd_Can!E17),"..",Tot_K_Can!E43/Hrs_Wkd_Can!E17)</f>
        <v>517.77700485780213</v>
      </c>
      <c r="F17" s="24">
        <f>IF(ISERROR(Tot_K_Can!F43/Hrs_Wkd_Can!F17),"..",Tot_K_Can!F43/Hrs_Wkd_Can!F17)</f>
        <v>886.8543122062747</v>
      </c>
      <c r="G17" s="24">
        <f>IF(ISERROR(Tot_K_Can!G43/Hrs_Wkd_Can!G17),"..",Tot_K_Can!G43/Hrs_Wkd_Can!G17)</f>
        <v>8.21094457601356</v>
      </c>
      <c r="H17" s="24">
        <f>IF(ISERROR(Tot_K_Can!H43/Hrs_Wkd_Can!H17),"..",Tot_K_Can!H43/Hrs_Wkd_Can!H17)</f>
        <v>35.832184783331535</v>
      </c>
      <c r="I17" s="24" t="str">
        <f>IF(ISERROR(Tot_K_Can!I43/Hrs_Wkd_Can!I17),"..",Tot_K_Can!I43/Hrs_Wkd_Can!I17)</f>
        <v>..</v>
      </c>
      <c r="J17" s="23" t="str">
        <f>IF(ISERROR(Tot_K_Can!J43/Hrs_Wkd_Can!J17),"..",Tot_K_Can!J43/Hrs_Wkd_Can!J17)</f>
        <v>..</v>
      </c>
      <c r="K17" s="24">
        <f>IF(ISERROR(Tot_K_Can!K43/Hrs_Wkd_Can!K17),"..",Tot_K_Can!K43/Hrs_Wkd_Can!K17)</f>
        <v>26.214409493125039</v>
      </c>
      <c r="L17" s="24">
        <f>IF(ISERROR(Tot_K_Can!L43/Hrs_Wkd_Can!L17),"..",Tot_K_Can!L43/Hrs_Wkd_Can!L17)</f>
        <v>14.650618941996619</v>
      </c>
      <c r="M17" s="24">
        <f>IF(ISERROR(Tot_K_Can!M43/Hrs_Wkd_Can!M17),"..",Tot_K_Can!M43/Hrs_Wkd_Can!M17)</f>
        <v>14.087902771681634</v>
      </c>
      <c r="N17" s="24">
        <f>IF(ISERROR(Tot_K_Can!N43/Hrs_Wkd_Can!N17),"..",Tot_K_Can!N43/Hrs_Wkd_Can!N17)</f>
        <v>70.949629175840485</v>
      </c>
      <c r="O17" s="24">
        <f>IF(ISERROR(Tot_K_Can!O43/Hrs_Wkd_Can!O17),"..",Tot_K_Can!O43/Hrs_Wkd_Can!O17)</f>
        <v>74.293179726238904</v>
      </c>
      <c r="P17" s="24">
        <f>IF(ISERROR(Tot_K_Can!P43/Hrs_Wkd_Can!P17),"..",Tot_K_Can!P43/Hrs_Wkd_Can!P17)</f>
        <v>78.342203504834814</v>
      </c>
      <c r="Q17" s="24">
        <f>IF(ISERROR(Tot_K_Can!Q43/Hrs_Wkd_Can!Q17),"..",Tot_K_Can!Q43/Hrs_Wkd_Can!Q17)</f>
        <v>7.73626841635945</v>
      </c>
      <c r="R17" s="24">
        <f>IF(ISERROR(Tot_K_Can!R43/Hrs_Wkd_Can!R17),"..",Tot_K_Can!R43/Hrs_Wkd_Can!R17)</f>
        <v>4.8578080317657193</v>
      </c>
      <c r="S17" s="24">
        <f>IF(ISERROR(Tot_K_Can!S43/Hrs_Wkd_Can!S17),"..",Tot_K_Can!S43/Hrs_Wkd_Can!S17)</f>
        <v>23.625809894212143</v>
      </c>
      <c r="T17" s="24">
        <f>IF(ISERROR(Tot_K_Can!T43/Hrs_Wkd_Can!T17),"..",Tot_K_Can!T43/Hrs_Wkd_Can!T17)</f>
        <v>10.249871524547924</v>
      </c>
      <c r="U17" s="23">
        <f>IF(ISERROR(Tot_K_Can!U43/Hrs_Wkd_Can!U17),"..",Tot_K_Can!U43/Hrs_Wkd_Can!U17)</f>
        <v>4.1748783981099686</v>
      </c>
      <c r="V17" s="24">
        <f>IF(ISERROR(Tot_K_Can!V43/Hrs_Wkd_Can!V17),"..",Tot_K_Can!V43/Hrs_Wkd_Can!V17)</f>
        <v>42.423633465258106</v>
      </c>
      <c r="W17" s="24">
        <f>IF(ISERROR(Tot_K_Can!W43/Hrs_Wkd_Can!W17),"..",Tot_K_Can!W43/Hrs_Wkd_Can!W17)</f>
        <v>139.3400376543066</v>
      </c>
      <c r="X17" s="24" t="str">
        <f>IF(ISERROR(Tot_K_Can!X43/Hrs_Wkd_Can!X17),"..",Tot_K_Can!X43/Hrs_Wkd_Can!X17)</f>
        <v>..</v>
      </c>
      <c r="Y17" s="11" t="str">
        <f>IF(ISERROR(Tot_K_Can!Y43/Hrs_Wkd_Can!Y17),"..",Tot_K_Can!Y43/Hrs_Wkd_Can!Y17)</f>
        <v>..</v>
      </c>
    </row>
    <row r="18" spans="1:25">
      <c r="A18" s="5">
        <v>2010</v>
      </c>
      <c r="B18" s="28">
        <f>IF(ISERROR(Tot_K_Can!B44/Hrs_Wkd_Can!B18),"..",Tot_K_Can!B44/Hrs_Wkd_Can!B18)</f>
        <v>42.111976187091592</v>
      </c>
      <c r="C18" s="22">
        <f>IF(ISERROR(Tot_K_Can!C44/Hrs_Wkd_Can!C18),"..",Tot_K_Can!C44/Hrs_Wkd_Can!C18)</f>
        <v>79.261786846025515</v>
      </c>
      <c r="D18" s="24">
        <f>IF(ISERROR(Tot_K_Can!D44/Hrs_Wkd_Can!D18),"..",Tot_K_Can!D44/Hrs_Wkd_Can!D18)</f>
        <v>47.308739222954138</v>
      </c>
      <c r="E18" s="24">
        <f>IF(ISERROR(Tot_K_Can!E44/Hrs_Wkd_Can!E18),"..",Tot_K_Can!E44/Hrs_Wkd_Can!E18)</f>
        <v>481.70038625437297</v>
      </c>
      <c r="F18" s="24">
        <f>IF(ISERROR(Tot_K_Can!F44/Hrs_Wkd_Can!F18),"..",Tot_K_Can!F44/Hrs_Wkd_Can!F18)</f>
        <v>898.83356787505193</v>
      </c>
      <c r="G18" s="24">
        <f>IF(ISERROR(Tot_K_Can!G44/Hrs_Wkd_Can!G18),"..",Tot_K_Can!G44/Hrs_Wkd_Can!G18)</f>
        <v>8.1638314282528679</v>
      </c>
      <c r="H18" s="24">
        <f>IF(ISERROR(Tot_K_Can!H44/Hrs_Wkd_Can!H18),"..",Tot_K_Can!H44/Hrs_Wkd_Can!H18)</f>
        <v>33.686393196180688</v>
      </c>
      <c r="I18" s="24" t="str">
        <f>IF(ISERROR(Tot_K_Can!I44/Hrs_Wkd_Can!I18),"..",Tot_K_Can!I44/Hrs_Wkd_Can!I18)</f>
        <v>..</v>
      </c>
      <c r="J18" s="23" t="str">
        <f>IF(ISERROR(Tot_K_Can!J44/Hrs_Wkd_Can!J18),"..",Tot_K_Can!J44/Hrs_Wkd_Can!J18)</f>
        <v>..</v>
      </c>
      <c r="K18" s="24">
        <f>IF(ISERROR(Tot_K_Can!K44/Hrs_Wkd_Can!K18),"..",Tot_K_Can!K44/Hrs_Wkd_Can!K18)</f>
        <v>25.846195812507439</v>
      </c>
      <c r="L18" s="24">
        <f>IF(ISERROR(Tot_K_Can!L44/Hrs_Wkd_Can!L18),"..",Tot_K_Can!L44/Hrs_Wkd_Can!L18)</f>
        <v>14.652469078514152</v>
      </c>
      <c r="M18" s="24">
        <f>IF(ISERROR(Tot_K_Can!M44/Hrs_Wkd_Can!M18),"..",Tot_K_Can!M44/Hrs_Wkd_Can!M18)</f>
        <v>13.560500208918564</v>
      </c>
      <c r="N18" s="24">
        <f>IF(ISERROR(Tot_K_Can!N44/Hrs_Wkd_Can!N18),"..",Tot_K_Can!N44/Hrs_Wkd_Can!N18)</f>
        <v>71.677363132449813</v>
      </c>
      <c r="O18" s="24">
        <f>IF(ISERROR(Tot_K_Can!O44/Hrs_Wkd_Can!O18),"..",Tot_K_Can!O44/Hrs_Wkd_Can!O18)</f>
        <v>72.732103325307349</v>
      </c>
      <c r="P18" s="24">
        <f>IF(ISERROR(Tot_K_Can!P44/Hrs_Wkd_Can!P18),"..",Tot_K_Can!P44/Hrs_Wkd_Can!P18)</f>
        <v>76.764489921110069</v>
      </c>
      <c r="Q18" s="24">
        <f>IF(ISERROR(Tot_K_Can!Q44/Hrs_Wkd_Can!Q18),"..",Tot_K_Can!Q44/Hrs_Wkd_Can!Q18)</f>
        <v>7.882033998263954</v>
      </c>
      <c r="R18" s="24">
        <f>IF(ISERROR(Tot_K_Can!R44/Hrs_Wkd_Can!R18),"..",Tot_K_Can!R44/Hrs_Wkd_Can!R18)</f>
        <v>5.0508778029719661</v>
      </c>
      <c r="S18" s="24">
        <f>IF(ISERROR(Tot_K_Can!S44/Hrs_Wkd_Can!S18),"..",Tot_K_Can!S44/Hrs_Wkd_Can!S18)</f>
        <v>24.149577594303135</v>
      </c>
      <c r="T18" s="24">
        <f>IF(ISERROR(Tot_K_Can!T44/Hrs_Wkd_Can!T18),"..",Tot_K_Can!T44/Hrs_Wkd_Can!T18)</f>
        <v>10.231550803699909</v>
      </c>
      <c r="U18" s="23">
        <f>IF(ISERROR(Tot_K_Can!U44/Hrs_Wkd_Can!U18),"..",Tot_K_Can!U44/Hrs_Wkd_Can!U18)</f>
        <v>4.1048089992550034</v>
      </c>
      <c r="V18" s="24">
        <f>IF(ISERROR(Tot_K_Can!V44/Hrs_Wkd_Can!V18),"..",Tot_K_Can!V44/Hrs_Wkd_Can!V18)</f>
        <v>41.679000841416645</v>
      </c>
      <c r="W18" s="24">
        <f>IF(ISERROR(Tot_K_Can!W44/Hrs_Wkd_Can!W18),"..",Tot_K_Can!W44/Hrs_Wkd_Can!W18)</f>
        <v>136.59622432135095</v>
      </c>
      <c r="X18" s="24" t="str">
        <f>IF(ISERROR(Tot_K_Can!X44/Hrs_Wkd_Can!X18),"..",Tot_K_Can!X44/Hrs_Wkd_Can!X18)</f>
        <v>..</v>
      </c>
      <c r="Y18" s="11" t="str">
        <f>IF(ISERROR(Tot_K_Can!Y44/Hrs_Wkd_Can!Y18),"..",Tot_K_Can!Y44/Hrs_Wkd_Can!Y18)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0.88530208974770819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1.775150071838838</v>
      </c>
      <c r="D21" s="9">
        <f t="shared" si="0"/>
        <v>2.7481174191429592</v>
      </c>
      <c r="E21" s="9">
        <f t="shared" si="0"/>
        <v>3.1730390746035564</v>
      </c>
      <c r="F21" s="9">
        <f t="shared" si="0"/>
        <v>-0.45017672898184369</v>
      </c>
      <c r="G21" s="9">
        <f t="shared" si="0"/>
        <v>1.6364479198482051</v>
      </c>
      <c r="H21" s="9">
        <f t="shared" si="0"/>
        <v>-0.19688246891635952</v>
      </c>
      <c r="I21" s="9" t="str">
        <f t="shared" si="0"/>
        <v>n.a.</v>
      </c>
      <c r="J21" s="20" t="str">
        <f t="shared" si="0"/>
        <v>n.a.</v>
      </c>
      <c r="K21" s="9">
        <f t="shared" si="0"/>
        <v>0.62572424622509004</v>
      </c>
      <c r="L21" s="9">
        <f t="shared" si="0"/>
        <v>3.2771399158798342</v>
      </c>
      <c r="M21" s="9">
        <f t="shared" si="0"/>
        <v>2.4959453709908708</v>
      </c>
      <c r="N21" s="9">
        <f t="shared" si="0"/>
        <v>1.5785873909269998</v>
      </c>
      <c r="O21" s="9">
        <f t="shared" si="0"/>
        <v>-1.4393621452057914</v>
      </c>
      <c r="P21" s="9">
        <f t="shared" si="0"/>
        <v>-0.38943422746130496</v>
      </c>
      <c r="Q21" s="9">
        <f t="shared" si="0"/>
        <v>6.1681718313359779</v>
      </c>
      <c r="R21" s="9">
        <f t="shared" si="0"/>
        <v>3.5567648998975354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1.0881670923975184</v>
      </c>
      <c r="T21" s="9">
        <f t="shared" si="1"/>
        <v>0.73872531114482776</v>
      </c>
      <c r="U21" s="20">
        <f t="shared" si="1"/>
        <v>1.0489845585680335</v>
      </c>
      <c r="V21" s="9">
        <f t="shared" si="1"/>
        <v>0.84104175796992919</v>
      </c>
      <c r="W21" s="9">
        <f t="shared" si="1"/>
        <v>2.8778276400863279</v>
      </c>
      <c r="X21" s="9" t="str">
        <f t="shared" si="1"/>
        <v>n.a.</v>
      </c>
      <c r="Y21" s="13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1.8267440285479886E-2</v>
      </c>
      <c r="C22" s="9">
        <f t="shared" si="0"/>
        <v>0.13891766297584596</v>
      </c>
      <c r="D22" s="9">
        <f t="shared" si="0"/>
        <v>4.0633756589731229</v>
      </c>
      <c r="E22" s="9">
        <f t="shared" si="0"/>
        <v>7.0700351023542218</v>
      </c>
      <c r="F22" s="9">
        <f t="shared" si="0"/>
        <v>-1.0627248476814399</v>
      </c>
      <c r="G22" s="9">
        <f t="shared" si="0"/>
        <v>4.3779638004669774</v>
      </c>
      <c r="H22" s="9">
        <f t="shared" si="0"/>
        <v>-1.5191866340522053</v>
      </c>
      <c r="I22" s="9" t="str">
        <f t="shared" si="0"/>
        <v>n.a.</v>
      </c>
      <c r="J22" s="21" t="str">
        <f t="shared" si="0"/>
        <v>n.a.</v>
      </c>
      <c r="K22" s="9">
        <f t="shared" si="0"/>
        <v>1.2160464208096577</v>
      </c>
      <c r="L22" s="9">
        <f t="shared" si="0"/>
        <v>2.2890862245529275</v>
      </c>
      <c r="M22" s="9">
        <f t="shared" si="0"/>
        <v>1.9389261013151637</v>
      </c>
      <c r="N22" s="9">
        <f t="shared" si="0"/>
        <v>2.6411550889177349</v>
      </c>
      <c r="O22" s="9">
        <f t="shared" si="0"/>
        <v>-4.6091357114357407</v>
      </c>
      <c r="P22" s="9">
        <f t="shared" si="0"/>
        <v>1.966718466341999</v>
      </c>
      <c r="Q22" s="9">
        <f t="shared" si="0"/>
        <v>15.132436053518216</v>
      </c>
      <c r="R22" s="9">
        <f t="shared" si="0"/>
        <v>-4.9858666985612583</v>
      </c>
      <c r="S22" s="9">
        <f t="shared" si="1"/>
        <v>-1.4964652450977889</v>
      </c>
      <c r="T22" s="9">
        <f t="shared" si="1"/>
        <v>-3.3887887398686978</v>
      </c>
      <c r="U22" s="21">
        <f t="shared" si="1"/>
        <v>1.3834775057902426</v>
      </c>
      <c r="V22" s="9">
        <f t="shared" si="1"/>
        <v>-0.17309928043713896</v>
      </c>
      <c r="W22" s="9">
        <f t="shared" si="1"/>
        <v>-0.90658312700186983</v>
      </c>
      <c r="X22" s="9" t="str">
        <f t="shared" si="1"/>
        <v>n.a.</v>
      </c>
      <c r="Y22" s="13" t="str">
        <f t="shared" si="1"/>
        <v>n.a.</v>
      </c>
    </row>
    <row r="23" spans="1:25">
      <c r="A23" s="29" t="s">
        <v>24</v>
      </c>
      <c r="B23" s="19">
        <f t="shared" si="2"/>
        <v>1.1468751738620941</v>
      </c>
      <c r="C23" s="9">
        <f t="shared" si="0"/>
        <v>2.2712134626132974</v>
      </c>
      <c r="D23" s="9">
        <f t="shared" si="0"/>
        <v>2.3567911537730302</v>
      </c>
      <c r="E23" s="9">
        <f t="shared" si="0"/>
        <v>2.0318372338931079</v>
      </c>
      <c r="F23" s="9">
        <f t="shared" si="0"/>
        <v>-0.26567383012492396</v>
      </c>
      <c r="G23" s="9">
        <f t="shared" si="0"/>
        <v>0.82812148325031032</v>
      </c>
      <c r="H23" s="9">
        <f t="shared" si="0"/>
        <v>0.20326014395652958</v>
      </c>
      <c r="I23" s="9" t="str">
        <f t="shared" si="0"/>
        <v>n.a.</v>
      </c>
      <c r="J23" s="21" t="str">
        <f t="shared" si="0"/>
        <v>n.a.</v>
      </c>
      <c r="K23" s="9">
        <f t="shared" si="0"/>
        <v>0.44929988209871929</v>
      </c>
      <c r="L23" s="9">
        <f t="shared" si="0"/>
        <v>3.5754129316008632</v>
      </c>
      <c r="M23" s="9">
        <f t="shared" si="0"/>
        <v>2.6636439164196668</v>
      </c>
      <c r="N23" s="9">
        <f t="shared" si="0"/>
        <v>1.2619672808207971</v>
      </c>
      <c r="O23" s="9">
        <f t="shared" si="0"/>
        <v>-0.46804787999787933</v>
      </c>
      <c r="P23" s="9">
        <f t="shared" si="0"/>
        <v>-1.0856056848820184</v>
      </c>
      <c r="Q23" s="9">
        <f t="shared" si="0"/>
        <v>3.6175531703337427</v>
      </c>
      <c r="R23" s="9">
        <f t="shared" si="0"/>
        <v>6.266298587420982</v>
      </c>
      <c r="S23" s="9">
        <f t="shared" si="1"/>
        <v>1.876701250659063</v>
      </c>
      <c r="T23" s="9">
        <f t="shared" si="1"/>
        <v>2.0110290269994113</v>
      </c>
      <c r="U23" s="21">
        <f t="shared" si="1"/>
        <v>0.94885203985135558</v>
      </c>
      <c r="V23" s="9">
        <f t="shared" si="1"/>
        <v>1.1472883452853688</v>
      </c>
      <c r="W23" s="9">
        <f t="shared" si="1"/>
        <v>4.0410866671774182</v>
      </c>
      <c r="X23" s="9" t="str">
        <f t="shared" si="1"/>
        <v>n.a.</v>
      </c>
      <c r="Y23" s="13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167.91061492706015</v>
      </c>
      <c r="D29" s="24">
        <f t="shared" si="3"/>
        <v>88.560096852753787</v>
      </c>
      <c r="E29" s="24">
        <f t="shared" si="3"/>
        <v>854.62019896543495</v>
      </c>
      <c r="F29" s="24">
        <f t="shared" si="3"/>
        <v>2538.1070274466147</v>
      </c>
      <c r="G29" s="24">
        <f t="shared" si="3"/>
        <v>17.603858527224329</v>
      </c>
      <c r="H29" s="24">
        <f t="shared" si="3"/>
        <v>92.031855579379879</v>
      </c>
      <c r="I29" s="24" t="str">
        <f t="shared" si="3"/>
        <v>..</v>
      </c>
      <c r="J29" s="23" t="str">
        <f t="shared" si="3"/>
        <v>..</v>
      </c>
      <c r="K29" s="24">
        <f t="shared" si="3"/>
        <v>63.465315434455796</v>
      </c>
      <c r="L29" s="24">
        <f t="shared" si="3"/>
        <v>25.657435436997982</v>
      </c>
      <c r="M29" s="24">
        <f t="shared" si="3"/>
        <v>26.208722966239673</v>
      </c>
      <c r="N29" s="24">
        <f t="shared" si="3"/>
        <v>155.70798528433608</v>
      </c>
      <c r="O29" s="24">
        <f t="shared" si="3"/>
        <v>233.85014217326741</v>
      </c>
      <c r="P29" s="24">
        <f t="shared" si="3"/>
        <v>215.05381034728276</v>
      </c>
      <c r="Q29" s="24">
        <f t="shared" si="3"/>
        <v>9.6398207441637496</v>
      </c>
      <c r="R29" s="24">
        <f t="shared" si="3"/>
        <v>8.5389358933609039</v>
      </c>
      <c r="S29" s="24">
        <f t="shared" si="3"/>
        <v>55.867908580276435</v>
      </c>
      <c r="T29" s="24">
        <f t="shared" si="3"/>
        <v>24.75965910456533</v>
      </c>
      <c r="U29" s="23">
        <f t="shared" si="3"/>
        <v>9.5440920319464517</v>
      </c>
      <c r="V29" s="24">
        <f t="shared" si="3"/>
        <v>99.538056006621645</v>
      </c>
      <c r="W29" s="24">
        <f t="shared" si="3"/>
        <v>251.54318193814348</v>
      </c>
      <c r="X29" s="24" t="str">
        <f t="shared" si="3"/>
        <v>..</v>
      </c>
      <c r="Y29" s="13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171.42785823132166</v>
      </c>
      <c r="D30" s="24">
        <f t="shared" si="4"/>
        <v>90.938066941906911</v>
      </c>
      <c r="E30" s="24">
        <f t="shared" si="4"/>
        <v>996.29937484355548</v>
      </c>
      <c r="F30" s="24">
        <f t="shared" si="4"/>
        <v>2432.8764807523748</v>
      </c>
      <c r="G30" s="24">
        <f t="shared" si="4"/>
        <v>18.405831701668209</v>
      </c>
      <c r="H30" s="24">
        <f t="shared" si="4"/>
        <v>93.323720906083992</v>
      </c>
      <c r="I30" s="24" t="str">
        <f t="shared" si="4"/>
        <v>..</v>
      </c>
      <c r="J30" s="23" t="str">
        <f t="shared" si="4"/>
        <v>..</v>
      </c>
      <c r="K30" s="24">
        <f t="shared" si="4"/>
        <v>63.538190918801462</v>
      </c>
      <c r="L30" s="24">
        <f t="shared" si="4"/>
        <v>27.314302122319354</v>
      </c>
      <c r="M30" s="24">
        <f t="shared" si="4"/>
        <v>25.88698491157556</v>
      </c>
      <c r="N30" s="24">
        <f t="shared" si="4"/>
        <v>160.4478164094607</v>
      </c>
      <c r="O30" s="24">
        <f t="shared" si="4"/>
        <v>215.69194070409404</v>
      </c>
      <c r="P30" s="24">
        <f t="shared" si="4"/>
        <v>225.59641342972853</v>
      </c>
      <c r="Q30" s="24">
        <f t="shared" si="4"/>
        <v>11.107464712021001</v>
      </c>
      <c r="R30" s="24">
        <f t="shared" si="4"/>
        <v>7.917749959326212</v>
      </c>
      <c r="S30" s="24">
        <f t="shared" si="4"/>
        <v>53.892421175760184</v>
      </c>
      <c r="T30" s="24">
        <f t="shared" si="4"/>
        <v>23.039983376991451</v>
      </c>
      <c r="U30" s="23">
        <f t="shared" si="4"/>
        <v>9.7587332354642271</v>
      </c>
      <c r="V30" s="24">
        <f t="shared" si="4"/>
        <v>99.403926473210674</v>
      </c>
      <c r="W30" s="24">
        <f t="shared" si="4"/>
        <v>256.48969180277749</v>
      </c>
      <c r="X30" s="24" t="str">
        <f t="shared" si="4"/>
        <v>..</v>
      </c>
      <c r="Y30" s="13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169.85397707912171</v>
      </c>
      <c r="D31" s="24">
        <f t="shared" si="4"/>
        <v>93.971811342455027</v>
      </c>
      <c r="E31" s="24">
        <f t="shared" si="4"/>
        <v>1088.8060448040794</v>
      </c>
      <c r="F31" s="24">
        <f t="shared" si="4"/>
        <v>2507.6919302794349</v>
      </c>
      <c r="G31" s="24">
        <f t="shared" si="4"/>
        <v>19.310710907289419</v>
      </c>
      <c r="H31" s="24">
        <f t="shared" si="4"/>
        <v>90.844222789786727</v>
      </c>
      <c r="I31" s="24" t="str">
        <f t="shared" si="4"/>
        <v>..</v>
      </c>
      <c r="J31" s="23" t="str">
        <f t="shared" si="4"/>
        <v>..</v>
      </c>
      <c r="K31" s="24">
        <f t="shared" si="4"/>
        <v>65.083023025351366</v>
      </c>
      <c r="L31" s="24">
        <f t="shared" si="4"/>
        <v>27.763082068151185</v>
      </c>
      <c r="M31" s="24">
        <f t="shared" si="4"/>
        <v>26.738779818423257</v>
      </c>
      <c r="N31" s="24">
        <f t="shared" si="4"/>
        <v>167.37547338860722</v>
      </c>
      <c r="O31" s="24">
        <f t="shared" si="4"/>
        <v>202.76895992624532</v>
      </c>
      <c r="P31" s="24">
        <f t="shared" si="4"/>
        <v>232.00544660139485</v>
      </c>
      <c r="Q31" s="24">
        <f t="shared" si="4"/>
        <v>12.771220856753828</v>
      </c>
      <c r="R31" s="24">
        <f t="shared" si="4"/>
        <v>7.2405146145459263</v>
      </c>
      <c r="S31" s="24">
        <f t="shared" si="4"/>
        <v>53.864589551925171</v>
      </c>
      <c r="T31" s="24">
        <f t="shared" si="4"/>
        <v>22.608312860774468</v>
      </c>
      <c r="U31" s="23">
        <f t="shared" si="4"/>
        <v>9.7499462316530856</v>
      </c>
      <c r="V31" s="24">
        <f t="shared" si="4"/>
        <v>99.215987656644089</v>
      </c>
      <c r="W31" s="24">
        <f t="shared" si="4"/>
        <v>251.19677691836327</v>
      </c>
      <c r="X31" s="24" t="str">
        <f t="shared" si="4"/>
        <v>..</v>
      </c>
      <c r="Y31" s="13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168.51899080177537</v>
      </c>
      <c r="D32" s="24">
        <f t="shared" si="4"/>
        <v>99.745619054905859</v>
      </c>
      <c r="E32" s="24">
        <f t="shared" si="4"/>
        <v>1048.4289550911024</v>
      </c>
      <c r="F32" s="24">
        <f t="shared" si="4"/>
        <v>2456.6980748256851</v>
      </c>
      <c r="G32" s="24">
        <f t="shared" si="4"/>
        <v>20.007662331848408</v>
      </c>
      <c r="H32" s="24">
        <f t="shared" si="4"/>
        <v>87.852692712362753</v>
      </c>
      <c r="I32" s="24" t="str">
        <f t="shared" si="4"/>
        <v>..</v>
      </c>
      <c r="J32" s="23" t="str">
        <f t="shared" si="4"/>
        <v>..</v>
      </c>
      <c r="K32" s="24">
        <f t="shared" si="4"/>
        <v>65.772836186182403</v>
      </c>
      <c r="L32" s="24">
        <f t="shared" si="4"/>
        <v>27.444995246574912</v>
      </c>
      <c r="M32" s="24">
        <f t="shared" si="4"/>
        <v>27.747767114081938</v>
      </c>
      <c r="N32" s="24">
        <f t="shared" si="4"/>
        <v>168.28193457917052</v>
      </c>
      <c r="O32" s="24">
        <f t="shared" si="4"/>
        <v>202.87101765636146</v>
      </c>
      <c r="P32" s="24">
        <f t="shared" si="4"/>
        <v>227.8686024669652</v>
      </c>
      <c r="Q32" s="24">
        <f t="shared" si="4"/>
        <v>14.703612812880786</v>
      </c>
      <c r="R32" s="24">
        <f t="shared" si="4"/>
        <v>7.320325708277613</v>
      </c>
      <c r="S32" s="24">
        <f t="shared" si="4"/>
        <v>53.367870992139885</v>
      </c>
      <c r="T32" s="24">
        <f t="shared" si="4"/>
        <v>22.314607923523745</v>
      </c>
      <c r="U32" s="23">
        <f t="shared" si="4"/>
        <v>9.9402701561651501</v>
      </c>
      <c r="V32" s="24">
        <f t="shared" si="4"/>
        <v>98.967804700508282</v>
      </c>
      <c r="W32" s="24">
        <f t="shared" si="4"/>
        <v>244.6295856658152</v>
      </c>
      <c r="X32" s="24" t="str">
        <f t="shared" si="4"/>
        <v>..</v>
      </c>
      <c r="Y32" s="13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170.95605757015795</v>
      </c>
      <c r="D33" s="24">
        <f t="shared" si="4"/>
        <v>108.14616297289081</v>
      </c>
      <c r="E33" s="24">
        <f t="shared" si="4"/>
        <v>1062.1023699582363</v>
      </c>
      <c r="F33" s="24">
        <f t="shared" si="4"/>
        <v>2351.6213058809572</v>
      </c>
      <c r="G33" s="24">
        <f t="shared" si="4"/>
        <v>20.13615554067681</v>
      </c>
      <c r="H33" s="24">
        <f t="shared" si="4"/>
        <v>85.764007684519996</v>
      </c>
      <c r="I33" s="24" t="str">
        <f t="shared" si="4"/>
        <v>..</v>
      </c>
      <c r="J33" s="23" t="str">
        <f t="shared" si="4"/>
        <v>..</v>
      </c>
      <c r="K33" s="24">
        <f t="shared" si="4"/>
        <v>65.564109910086387</v>
      </c>
      <c r="L33" s="24">
        <f t="shared" si="4"/>
        <v>27.269531174639976</v>
      </c>
      <c r="M33" s="24">
        <f t="shared" si="4"/>
        <v>28.052152595474038</v>
      </c>
      <c r="N33" s="24">
        <f t="shared" si="4"/>
        <v>168.22965620681208</v>
      </c>
      <c r="O33" s="24">
        <f t="shared" si="4"/>
        <v>203.78412141999726</v>
      </c>
      <c r="P33" s="24">
        <f t="shared" si="4"/>
        <v>229.95753982816956</v>
      </c>
      <c r="Q33" s="24">
        <f t="shared" si="4"/>
        <v>15.545374291582052</v>
      </c>
      <c r="R33" s="24">
        <f t="shared" si="4"/>
        <v>7.0279356497906189</v>
      </c>
      <c r="S33" s="24">
        <f t="shared" si="4"/>
        <v>51.930028504562017</v>
      </c>
      <c r="T33" s="24">
        <f t="shared" si="4"/>
        <v>21.239296995814641</v>
      </c>
      <c r="U33" s="23">
        <f t="shared" si="4"/>
        <v>10.231759469422485</v>
      </c>
      <c r="V33" s="24">
        <f t="shared" si="4"/>
        <v>98.722044673360926</v>
      </c>
      <c r="W33" s="24">
        <f t="shared" si="4"/>
        <v>247.62778923123935</v>
      </c>
      <c r="X33" s="24" t="str">
        <f t="shared" si="4"/>
        <v>..</v>
      </c>
      <c r="Y33" s="13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172.26971764515287</v>
      </c>
      <c r="D34" s="24">
        <f t="shared" si="4"/>
        <v>107.56111048861889</v>
      </c>
      <c r="E34" s="24">
        <f t="shared" si="4"/>
        <v>1151.0047098992802</v>
      </c>
      <c r="F34" s="24">
        <f t="shared" si="4"/>
        <v>2417.6923493757145</v>
      </c>
      <c r="G34" s="24">
        <f t="shared" si="4"/>
        <v>19.873457783329236</v>
      </c>
      <c r="H34" s="24">
        <f t="shared" si="4"/>
        <v>84.307753806328392</v>
      </c>
      <c r="I34" s="24" t="str">
        <f t="shared" si="4"/>
        <v>..</v>
      </c>
      <c r="J34" s="23" t="str">
        <f t="shared" si="4"/>
        <v>..</v>
      </c>
      <c r="K34" s="24">
        <f t="shared" si="4"/>
        <v>65.530558567049539</v>
      </c>
      <c r="L34" s="24">
        <f t="shared" si="4"/>
        <v>27.974199375986487</v>
      </c>
      <c r="M34" s="24">
        <f t="shared" si="4"/>
        <v>28.003939309458449</v>
      </c>
      <c r="N34" s="24">
        <f t="shared" si="4"/>
        <v>170.26010563799466</v>
      </c>
      <c r="O34" s="24">
        <f t="shared" si="4"/>
        <v>219.41352722942531</v>
      </c>
      <c r="P34" s="24">
        <f t="shared" si="4"/>
        <v>225.1055874418488</v>
      </c>
      <c r="Q34" s="24">
        <f t="shared" si="4"/>
        <v>17.003485509943019</v>
      </c>
      <c r="R34" s="24">
        <f t="shared" si="4"/>
        <v>7.0375822718357695</v>
      </c>
      <c r="S34" s="24">
        <f t="shared" si="4"/>
        <v>50.717671276237276</v>
      </c>
      <c r="T34" s="24">
        <f t="shared" si="4"/>
        <v>21.580352205676942</v>
      </c>
      <c r="U34" s="23">
        <f t="shared" si="4"/>
        <v>10.307595189531451</v>
      </c>
      <c r="V34" s="24">
        <f t="shared" si="4"/>
        <v>98.727241822703164</v>
      </c>
      <c r="W34" s="24">
        <f t="shared" si="4"/>
        <v>253.02003496347555</v>
      </c>
      <c r="X34" s="24" t="str">
        <f t="shared" si="4"/>
        <v>..</v>
      </c>
      <c r="Y34" s="13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174.1164598665878</v>
      </c>
      <c r="D35" s="24">
        <f t="shared" si="4"/>
        <v>107.42779767545858</v>
      </c>
      <c r="E35" s="24">
        <f t="shared" si="4"/>
        <v>1169.1747949453816</v>
      </c>
      <c r="F35" s="24">
        <f t="shared" si="4"/>
        <v>2231.0449425289034</v>
      </c>
      <c r="G35" s="24">
        <f t="shared" si="4"/>
        <v>19.97704921055632</v>
      </c>
      <c r="H35" s="24">
        <f t="shared" si="4"/>
        <v>83.823074665183256</v>
      </c>
      <c r="I35" s="24" t="str">
        <f t="shared" si="4"/>
        <v>..</v>
      </c>
      <c r="J35" s="23" t="str">
        <f t="shared" si="4"/>
        <v>..</v>
      </c>
      <c r="K35" s="24">
        <f t="shared" si="4"/>
        <v>64.863112575138743</v>
      </c>
      <c r="L35" s="24">
        <f t="shared" si="4"/>
        <v>29.428660745038236</v>
      </c>
      <c r="M35" s="24">
        <f t="shared" si="4"/>
        <v>29.220295672152879</v>
      </c>
      <c r="N35" s="24">
        <f t="shared" si="4"/>
        <v>168.23097229524387</v>
      </c>
      <c r="O35" s="24">
        <f t="shared" si="4"/>
        <v>213.78304219854604</v>
      </c>
      <c r="P35" s="24">
        <f t="shared" si="4"/>
        <v>219.99976807481772</v>
      </c>
      <c r="Q35" s="24">
        <f t="shared" si="4"/>
        <v>17.500267667313214</v>
      </c>
      <c r="R35" s="24">
        <f t="shared" si="4"/>
        <v>7.3544823433022977</v>
      </c>
      <c r="S35" s="24">
        <f t="shared" si="4"/>
        <v>52.059532815959265</v>
      </c>
      <c r="T35" s="24">
        <f t="shared" si="4"/>
        <v>21.998873896019372</v>
      </c>
      <c r="U35" s="23">
        <f t="shared" si="4"/>
        <v>10.529679517254777</v>
      </c>
      <c r="V35" s="24">
        <f t="shared" si="4"/>
        <v>98.741195091536554</v>
      </c>
      <c r="W35" s="24">
        <f t="shared" si="4"/>
        <v>257.48646323439266</v>
      </c>
      <c r="X35" s="24" t="str">
        <f t="shared" si="4"/>
        <v>..</v>
      </c>
      <c r="Y35" s="13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175.07164938363766</v>
      </c>
      <c r="D36" s="24">
        <f t="shared" si="4"/>
        <v>108.2166048314851</v>
      </c>
      <c r="E36" s="24">
        <f t="shared" si="4"/>
        <v>1168.6803107759533</v>
      </c>
      <c r="F36" s="24">
        <f t="shared" si="4"/>
        <v>2132.5635045035278</v>
      </c>
      <c r="G36" s="24">
        <f t="shared" si="4"/>
        <v>19.987815054323349</v>
      </c>
      <c r="H36" s="24">
        <f t="shared" si="4"/>
        <v>82.197679551151353</v>
      </c>
      <c r="I36" s="24" t="str">
        <f t="shared" si="4"/>
        <v>..</v>
      </c>
      <c r="J36" s="23" t="str">
        <f t="shared" si="4"/>
        <v>..</v>
      </c>
      <c r="K36" s="24">
        <f t="shared" si="4"/>
        <v>64.54662383396554</v>
      </c>
      <c r="L36" s="24">
        <f t="shared" si="4"/>
        <v>29.584174896855188</v>
      </c>
      <c r="M36" s="24">
        <f t="shared" si="4"/>
        <v>30.896226342662697</v>
      </c>
      <c r="N36" s="24">
        <f t="shared" si="4"/>
        <v>160.75236162899068</v>
      </c>
      <c r="O36" s="24">
        <f t="shared" si="4"/>
        <v>214.75061336123039</v>
      </c>
      <c r="P36" s="24">
        <f t="shared" si="4"/>
        <v>218.09839410810946</v>
      </c>
      <c r="Q36" s="24">
        <f t="shared" si="4"/>
        <v>18.106503410738728</v>
      </c>
      <c r="R36" s="24">
        <f t="shared" si="4"/>
        <v>7.7166420614231814</v>
      </c>
      <c r="S36" s="24">
        <f t="shared" si="4"/>
        <v>51.564198552485564</v>
      </c>
      <c r="T36" s="24">
        <f t="shared" si="4"/>
        <v>22.672604557281286</v>
      </c>
      <c r="U36" s="23">
        <f t="shared" si="4"/>
        <v>10.847138433281076</v>
      </c>
      <c r="V36" s="24">
        <f t="shared" si="4"/>
        <v>98.758417808769551</v>
      </c>
      <c r="W36" s="24">
        <f t="shared" si="4"/>
        <v>261.4191112915193</v>
      </c>
      <c r="X36" s="24" t="str">
        <f t="shared" si="4"/>
        <v>..</v>
      </c>
      <c r="Y36" s="13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175.09444789126039</v>
      </c>
      <c r="D37" s="24">
        <f t="shared" si="4"/>
        <v>104.68940029531065</v>
      </c>
      <c r="E37" s="24">
        <f t="shared" si="4"/>
        <v>1106.8204574473543</v>
      </c>
      <c r="F37" s="24">
        <f t="shared" si="4"/>
        <v>2014.8668124557921</v>
      </c>
      <c r="G37" s="24">
        <f t="shared" si="4"/>
        <v>19.473591344089442</v>
      </c>
      <c r="H37" s="24">
        <f t="shared" si="4"/>
        <v>81.1092493971491</v>
      </c>
      <c r="I37" s="24" t="str">
        <f t="shared" si="4"/>
        <v>..</v>
      </c>
      <c r="J37" s="23" t="str">
        <f t="shared" si="4"/>
        <v>..</v>
      </c>
      <c r="K37" s="24">
        <f t="shared" si="4"/>
        <v>64.156140932071537</v>
      </c>
      <c r="L37" s="24">
        <f t="shared" si="4"/>
        <v>30.075875903481275</v>
      </c>
      <c r="M37" s="24">
        <f t="shared" si="4"/>
        <v>31.340277358093644</v>
      </c>
      <c r="N37" s="24">
        <f t="shared" si="4"/>
        <v>161.13074883082095</v>
      </c>
      <c r="O37" s="24">
        <f t="shared" si="4"/>
        <v>214.28843165825637</v>
      </c>
      <c r="P37" s="24">
        <f t="shared" si="4"/>
        <v>209.23240903651089</v>
      </c>
      <c r="Q37" s="24">
        <f t="shared" si="4"/>
        <v>17.766527064879437</v>
      </c>
      <c r="R37" s="24">
        <f t="shared" si="4"/>
        <v>8.0044828692405368</v>
      </c>
      <c r="S37" s="24">
        <f t="shared" si="4"/>
        <v>56.278345499338535</v>
      </c>
      <c r="T37" s="24">
        <f t="shared" si="4"/>
        <v>22.808878197913131</v>
      </c>
      <c r="U37" s="23">
        <f t="shared" si="4"/>
        <v>10.973063249552048</v>
      </c>
      <c r="V37" s="24">
        <f t="shared" si="4"/>
        <v>98.937656528030828</v>
      </c>
      <c r="W37" s="24">
        <f t="shared" si="4"/>
        <v>266.79288389355094</v>
      </c>
      <c r="X37" s="24" t="str">
        <f t="shared" si="4"/>
        <v>..</v>
      </c>
      <c r="Y37" s="13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177.54688804323962</v>
      </c>
      <c r="D38" s="24">
        <f t="shared" si="4"/>
        <v>103.33468043621117</v>
      </c>
      <c r="E38" s="24">
        <f t="shared" si="4"/>
        <v>1060.7348456372183</v>
      </c>
      <c r="F38" s="24">
        <f t="shared" si="4"/>
        <v>2097.7810467232807</v>
      </c>
      <c r="G38" s="24">
        <f t="shared" si="4"/>
        <v>18.961186044674083</v>
      </c>
      <c r="H38" s="24">
        <f t="shared" si="4"/>
        <v>81.445200246295641</v>
      </c>
      <c r="I38" s="24" t="str">
        <f t="shared" si="4"/>
        <v>..</v>
      </c>
      <c r="J38" s="23" t="str">
        <f t="shared" si="4"/>
        <v>..</v>
      </c>
      <c r="K38" s="24">
        <f t="shared" si="4"/>
        <v>63.468395397879576</v>
      </c>
      <c r="L38" s="24">
        <f t="shared" si="4"/>
        <v>31.29016532907541</v>
      </c>
      <c r="M38" s="24">
        <f t="shared" si="4"/>
        <v>31.954110756264981</v>
      </c>
      <c r="N38" s="24">
        <f t="shared" si="4"/>
        <v>153.58749474776116</v>
      </c>
      <c r="O38" s="24">
        <f t="shared" si="4"/>
        <v>206.76548768770809</v>
      </c>
      <c r="P38" s="24">
        <f t="shared" si="4"/>
        <v>206.15160239996268</v>
      </c>
      <c r="Q38" s="24">
        <f t="shared" si="4"/>
        <v>17.881605576719579</v>
      </c>
      <c r="R38" s="24">
        <f t="shared" si="4"/>
        <v>9.1293568804512706</v>
      </c>
      <c r="S38" s="24">
        <f t="shared" si="4"/>
        <v>55.763369778972695</v>
      </c>
      <c r="T38" s="24">
        <f t="shared" si="4"/>
        <v>22.503689887800302</v>
      </c>
      <c r="U38" s="23">
        <f t="shared" si="4"/>
        <v>10.426504012106824</v>
      </c>
      <c r="V38" s="24">
        <f t="shared" si="4"/>
        <v>99.03070007959883</v>
      </c>
      <c r="W38" s="24">
        <f t="shared" si="4"/>
        <v>279.25236910094668</v>
      </c>
      <c r="X38" s="24" t="str">
        <f t="shared" si="4"/>
        <v>..</v>
      </c>
      <c r="Y38" s="13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180.7359399944398</v>
      </c>
      <c r="D39" s="24">
        <f t="shared" si="4"/>
        <v>103.60128612710389</v>
      </c>
      <c r="E39" s="24">
        <f t="shared" si="4"/>
        <v>1110.2116957463215</v>
      </c>
      <c r="F39" s="24">
        <f t="shared" si="4"/>
        <v>2243.3536886041757</v>
      </c>
      <c r="G39" s="24">
        <f t="shared" si="4"/>
        <v>18.838645951531767</v>
      </c>
      <c r="H39" s="24">
        <f t="shared" si="4"/>
        <v>82.563264915342359</v>
      </c>
      <c r="I39" s="24" t="str">
        <f t="shared" si="4"/>
        <v>..</v>
      </c>
      <c r="J39" s="23" t="str">
        <f t="shared" si="4"/>
        <v>..</v>
      </c>
      <c r="K39" s="24">
        <f t="shared" si="4"/>
        <v>62.524151747051384</v>
      </c>
      <c r="L39" s="24">
        <f t="shared" si="4"/>
        <v>31.923870434277106</v>
      </c>
      <c r="M39" s="24">
        <f t="shared" si="4"/>
        <v>32.375838306387564</v>
      </c>
      <c r="N39" s="24">
        <f t="shared" si="4"/>
        <v>154.53602616235301</v>
      </c>
      <c r="O39" s="24">
        <f t="shared" si="4"/>
        <v>192.47695276499829</v>
      </c>
      <c r="P39" s="24">
        <f t="shared" si="4"/>
        <v>204.42819314701643</v>
      </c>
      <c r="Q39" s="24">
        <f t="shared" si="4"/>
        <v>18.044992154930224</v>
      </c>
      <c r="R39" s="24">
        <f t="shared" si="4"/>
        <v>9.7562952941124532</v>
      </c>
      <c r="S39" s="24">
        <f t="shared" si="4"/>
        <v>56.630930722835096</v>
      </c>
      <c r="T39" s="24">
        <f t="shared" si="4"/>
        <v>22.208338590291987</v>
      </c>
      <c r="U39" s="23">
        <f t="shared" si="4"/>
        <v>10.036581065984992</v>
      </c>
      <c r="V39" s="24">
        <f t="shared" si="4"/>
        <v>99.092359429350736</v>
      </c>
      <c r="W39" s="24">
        <f t="shared" si="4"/>
        <v>294.70904101220634</v>
      </c>
      <c r="X39" s="24" t="str">
        <f t="shared" si="4"/>
        <v>..</v>
      </c>
      <c r="Y39" s="13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182.96954646053973</v>
      </c>
      <c r="D40" s="24">
        <f t="shared" si="4"/>
        <v>109.58057682358368</v>
      </c>
      <c r="E40" s="24">
        <f t="shared" si="4"/>
        <v>1094.8321241332089</v>
      </c>
      <c r="F40" s="24">
        <f t="shared" si="4"/>
        <v>2179.466441287092</v>
      </c>
      <c r="G40" s="24">
        <f t="shared" si="4"/>
        <v>18.557283949293378</v>
      </c>
      <c r="H40" s="24">
        <f t="shared" si="4"/>
        <v>82.386224994761008</v>
      </c>
      <c r="I40" s="24" t="str">
        <f t="shared" si="4"/>
        <v>..</v>
      </c>
      <c r="J40" s="23" t="str">
        <f t="shared" si="4"/>
        <v>..</v>
      </c>
      <c r="K40" s="24">
        <f t="shared" si="4"/>
        <v>62.062580031692804</v>
      </c>
      <c r="L40" s="24">
        <f t="shared" si="4"/>
        <v>32.359884353117536</v>
      </c>
      <c r="M40" s="24">
        <f t="shared" si="4"/>
        <v>33.523368928463597</v>
      </c>
      <c r="N40" s="24">
        <f t="shared" si="4"/>
        <v>158.15421821551297</v>
      </c>
      <c r="O40" s="24">
        <f t="shared" si="4"/>
        <v>179.82963968463855</v>
      </c>
      <c r="P40" s="24">
        <f t="shared" si="4"/>
        <v>196.43742463251266</v>
      </c>
      <c r="Q40" s="24">
        <f t="shared" ref="Q40:Y40" si="5">IF(ISERROR((Q16/$B16)*100),"..",(Q16/$B16)*100)</f>
        <v>18.277551694916113</v>
      </c>
      <c r="R40" s="24">
        <f t="shared" si="5"/>
        <v>10.770898874032479</v>
      </c>
      <c r="S40" s="24">
        <f t="shared" si="5"/>
        <v>57.087282178257148</v>
      </c>
      <c r="T40" s="24">
        <f t="shared" si="5"/>
        <v>22.271090303101424</v>
      </c>
      <c r="U40" s="23">
        <f t="shared" si="5"/>
        <v>9.9437832184267982</v>
      </c>
      <c r="V40" s="24">
        <f t="shared" si="5"/>
        <v>99.051540415407558</v>
      </c>
      <c r="W40" s="24">
        <f t="shared" si="5"/>
        <v>305.62452715093212</v>
      </c>
      <c r="X40" s="24" t="str">
        <f t="shared" si="5"/>
        <v>..</v>
      </c>
      <c r="Y40" s="13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189.34363158021807</v>
      </c>
      <c r="D41" s="24">
        <f t="shared" si="6"/>
        <v>106.44223144018963</v>
      </c>
      <c r="E41" s="24">
        <f t="shared" si="6"/>
        <v>1210.1089496859026</v>
      </c>
      <c r="F41" s="24">
        <f t="shared" si="6"/>
        <v>2072.6883005611276</v>
      </c>
      <c r="G41" s="24">
        <f t="shared" si="6"/>
        <v>19.189993807348984</v>
      </c>
      <c r="H41" s="24">
        <f t="shared" si="6"/>
        <v>83.744251070046573</v>
      </c>
      <c r="I41" s="24" t="str">
        <f t="shared" si="6"/>
        <v>..</v>
      </c>
      <c r="J41" s="23" t="str">
        <f t="shared" si="6"/>
        <v>..</v>
      </c>
      <c r="K41" s="24">
        <f t="shared" si="6"/>
        <v>61.266319749123731</v>
      </c>
      <c r="L41" s="24">
        <f t="shared" si="6"/>
        <v>34.240309889808287</v>
      </c>
      <c r="M41" s="24">
        <f t="shared" si="6"/>
        <v>32.92517254797491</v>
      </c>
      <c r="N41" s="24">
        <f t="shared" si="6"/>
        <v>165.81806537769975</v>
      </c>
      <c r="O41" s="24">
        <f t="shared" si="6"/>
        <v>173.63235687153605</v>
      </c>
      <c r="P41" s="24">
        <f t="shared" si="6"/>
        <v>183.09542662164125</v>
      </c>
      <c r="Q41" s="24">
        <f t="shared" si="6"/>
        <v>18.080616867834795</v>
      </c>
      <c r="R41" s="24">
        <f t="shared" si="6"/>
        <v>11.353298659352728</v>
      </c>
      <c r="S41" s="24">
        <f t="shared" si="6"/>
        <v>55.216442075127539</v>
      </c>
      <c r="T41" s="24">
        <f t="shared" si="6"/>
        <v>23.955218460102358</v>
      </c>
      <c r="U41" s="23">
        <f t="shared" si="6"/>
        <v>9.757207573925907</v>
      </c>
      <c r="V41" s="24">
        <f t="shared" si="6"/>
        <v>99.149282515166959</v>
      </c>
      <c r="W41" s="24">
        <f t="shared" si="6"/>
        <v>325.6549152107566</v>
      </c>
      <c r="X41" s="24" t="str">
        <f t="shared" si="6"/>
        <v>..</v>
      </c>
      <c r="Y41" s="13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188.21673552883823</v>
      </c>
      <c r="D42" s="24">
        <f t="shared" si="6"/>
        <v>112.34034473417918</v>
      </c>
      <c r="E42" s="24">
        <f t="shared" si="6"/>
        <v>1143.8560473018756</v>
      </c>
      <c r="F42" s="24">
        <f t="shared" si="6"/>
        <v>2134.3894285126607</v>
      </c>
      <c r="G42" s="24">
        <f t="shared" si="6"/>
        <v>19.386008844570188</v>
      </c>
      <c r="H42" s="24">
        <f t="shared" si="6"/>
        <v>79.992430292327242</v>
      </c>
      <c r="I42" s="24" t="str">
        <f t="shared" si="6"/>
        <v>..</v>
      </c>
      <c r="J42" s="23" t="str">
        <f t="shared" si="6"/>
        <v>..</v>
      </c>
      <c r="K42" s="24">
        <f t="shared" si="6"/>
        <v>61.374929776935915</v>
      </c>
      <c r="L42" s="24">
        <f t="shared" si="6"/>
        <v>34.794066688814077</v>
      </c>
      <c r="M42" s="24">
        <f t="shared" si="6"/>
        <v>32.201054039053162</v>
      </c>
      <c r="N42" s="24">
        <f t="shared" si="6"/>
        <v>170.20660064492716</v>
      </c>
      <c r="O42" s="24">
        <f t="shared" si="6"/>
        <v>172.71120928207975</v>
      </c>
      <c r="P42" s="24">
        <f t="shared" si="6"/>
        <v>182.28660079989399</v>
      </c>
      <c r="Q42" s="24">
        <f t="shared" si="6"/>
        <v>18.716846635850825</v>
      </c>
      <c r="R42" s="24">
        <f t="shared" si="6"/>
        <v>11.993922537694136</v>
      </c>
      <c r="S42" s="24">
        <f t="shared" si="6"/>
        <v>57.346103842321241</v>
      </c>
      <c r="T42" s="24">
        <f t="shared" si="6"/>
        <v>24.296059530058681</v>
      </c>
      <c r="U42" s="23">
        <f t="shared" si="6"/>
        <v>9.7473673071491564</v>
      </c>
      <c r="V42" s="24">
        <f t="shared" si="6"/>
        <v>98.971847476947275</v>
      </c>
      <c r="W42" s="24">
        <f t="shared" si="6"/>
        <v>324.36431791871405</v>
      </c>
      <c r="X42" s="24" t="str">
        <f t="shared" si="6"/>
        <v>..</v>
      </c>
      <c r="Y42" s="13" t="str">
        <f t="shared" si="6"/>
        <v>..</v>
      </c>
    </row>
    <row r="44" spans="1:25">
      <c r="B44" s="1" t="s">
        <v>20</v>
      </c>
      <c r="C44" s="1" t="s">
        <v>63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63</v>
      </c>
      <c r="V45" s="1" t="s">
        <v>20</v>
      </c>
      <c r="W45" s="1" t="s">
        <v>63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Contents'!B41</f>
        <v>Table 32: M&amp;E Capital Intensity, Canada, Business Sector Industries, 1997-2010</v>
      </c>
      <c r="K1" s="7" t="str">
        <f>B1 &amp; " (continued)"</f>
        <v>Table 32: M&amp;E Capital Intensity, Canada, Business Sector Industries, 1997-2010 (continued)</v>
      </c>
      <c r="L1" s="7"/>
      <c r="V1" s="7" t="str">
        <f>K1</f>
        <v>Table 32: M&amp;E Capital Intensity,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211</v>
      </c>
      <c r="C4" s="78"/>
      <c r="D4" s="78"/>
      <c r="E4" s="78"/>
      <c r="F4" s="78"/>
      <c r="G4" s="78"/>
      <c r="H4" s="78"/>
      <c r="I4" s="78"/>
      <c r="J4" s="78"/>
      <c r="K4" s="78" t="s">
        <v>211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211</v>
      </c>
      <c r="W4" s="76"/>
      <c r="X4" s="76"/>
      <c r="Y4" s="76"/>
    </row>
    <row r="5" spans="1:25">
      <c r="A5" s="5">
        <v>1997</v>
      </c>
      <c r="B5" s="28">
        <f>IF(ISERROR('M&amp;E_K_Can'!B31/Hrs_Wkd_Can!B5),"..",'M&amp;E_K_Can'!B31/Hrs_Wkd_Can!B5)</f>
        <v>12.874149286691903</v>
      </c>
      <c r="C5" s="22">
        <f>IF(ISERROR('M&amp;E_K_Can'!C31/Hrs_Wkd_Can!C5),"..",'M&amp;E_K_Can'!C31/Hrs_Wkd_Can!C5)</f>
        <v>21.87294256032601</v>
      </c>
      <c r="D5" s="24">
        <f>IF(ISERROR('M&amp;E_K_Can'!D31/Hrs_Wkd_Can!D5),"..",'M&amp;E_K_Can'!D31/Hrs_Wkd_Can!D5)</f>
        <v>10.262423086836993</v>
      </c>
      <c r="E5" s="24">
        <f>IF(ISERROR('M&amp;E_K_Can'!E31/Hrs_Wkd_Can!E5),"..",'M&amp;E_K_Can'!E31/Hrs_Wkd_Can!E5)</f>
        <v>31.001740781769264</v>
      </c>
      <c r="F5" s="24">
        <f>IF(ISERROR('M&amp;E_K_Can'!F31/Hrs_Wkd_Can!F5),"..",'M&amp;E_K_Can'!F31/Hrs_Wkd_Can!F5)</f>
        <v>255.61059204657496</v>
      </c>
      <c r="G5" s="24">
        <f>IF(ISERROR('M&amp;E_K_Can'!G31/Hrs_Wkd_Can!G5),"..",'M&amp;E_K_Can'!G31/Hrs_Wkd_Can!G5)</f>
        <v>4.147341874891298</v>
      </c>
      <c r="H5" s="24">
        <f>IF(ISERROR('M&amp;E_K_Can'!H31/Hrs_Wkd_Can!H5),"..",'M&amp;E_K_Can'!H31/Hrs_Wkd_Can!H5)</f>
        <v>22.333140262341875</v>
      </c>
      <c r="I5" s="24" t="str">
        <f>IF(ISERROR('M&amp;E_K_Can'!I31/Hrs_Wkd_Can!I5),"..",'M&amp;E_K_Can'!I31/Hrs_Wkd_Can!I5)</f>
        <v>..</v>
      </c>
      <c r="J5" s="23" t="str">
        <f>IF(ISERROR('M&amp;E_K_Can'!J31/Hrs_Wkd_Can!J5),"..",'M&amp;E_K_Can'!J31/Hrs_Wkd_Can!J5)</f>
        <v>..</v>
      </c>
      <c r="K5" s="24">
        <f>IF(ISERROR('M&amp;E_K_Can'!K31/Hrs_Wkd_Can!K5),"..",'M&amp;E_K_Can'!K31/Hrs_Wkd_Can!K5)</f>
        <v>8.129058548215939</v>
      </c>
      <c r="L5" s="24">
        <f>IF(ISERROR('M&amp;E_K_Can'!L31/Hrs_Wkd_Can!L5),"..",'M&amp;E_K_Can'!L31/Hrs_Wkd_Can!L5)</f>
        <v>4.7554969633220461</v>
      </c>
      <c r="M5" s="24">
        <f>IF(ISERROR('M&amp;E_K_Can'!M31/Hrs_Wkd_Can!M5),"..",'M&amp;E_K_Can'!M31/Hrs_Wkd_Can!M5)</f>
        <v>3.3633461090932859</v>
      </c>
      <c r="N5" s="24">
        <f>IF(ISERROR('M&amp;E_K_Can'!N31/Hrs_Wkd_Can!N5),"..",'M&amp;E_K_Can'!N31/Hrs_Wkd_Can!N5)</f>
        <v>19.502483232063888</v>
      </c>
      <c r="O5" s="24">
        <f>IF(ISERROR('M&amp;E_K_Can'!O31/Hrs_Wkd_Can!O5),"..",'M&amp;E_K_Can'!O31/Hrs_Wkd_Can!O5)</f>
        <v>39.924800789673625</v>
      </c>
      <c r="P5" s="24">
        <f>IF(ISERROR('M&amp;E_K_Can'!P31/Hrs_Wkd_Can!P5),"..",'M&amp;E_K_Can'!P31/Hrs_Wkd_Can!P5)</f>
        <v>23.921633071129087</v>
      </c>
      <c r="Q5" s="24">
        <f>IF(ISERROR('M&amp;E_K_Can'!Q31/Hrs_Wkd_Can!Q5),"..",'M&amp;E_K_Can'!Q31/Hrs_Wkd_Can!Q5)</f>
        <v>2.5522915903334238</v>
      </c>
      <c r="R5" s="24">
        <f>IF(ISERROR('M&amp;E_K_Can'!R31/Hrs_Wkd_Can!R5),"..",'M&amp;E_K_Can'!R31/Hrs_Wkd_Can!R5)</f>
        <v>1.8202890143573127</v>
      </c>
      <c r="S5" s="24">
        <f>IF(ISERROR('M&amp;E_K_Can'!S31/Hrs_Wkd_Can!S5),"..",'M&amp;E_K_Can'!S31/Hrs_Wkd_Can!S5)</f>
        <v>4.060389000755495</v>
      </c>
      <c r="T5" s="24">
        <f>IF(ISERROR('M&amp;E_K_Can'!T31/Hrs_Wkd_Can!T5),"..",'M&amp;E_K_Can'!T31/Hrs_Wkd_Can!T5)</f>
        <v>1.8039363542255777</v>
      </c>
      <c r="U5" s="23">
        <f>IF(ISERROR('M&amp;E_K_Can'!U31/Hrs_Wkd_Can!U5),"..",'M&amp;E_K_Can'!U31/Hrs_Wkd_Can!U5)</f>
        <v>1.1023851530338751</v>
      </c>
      <c r="V5" s="32">
        <f>IF(ISERROR('M&amp;E_K_Can'!V31/Hrs_Wkd_Can!V5),"..",'M&amp;E_K_Can'!V31/Hrs_Wkd_Can!V5)</f>
        <v>12.879639753999582</v>
      </c>
      <c r="W5" s="24">
        <f>IF(ISERROR('M&amp;E_K_Can'!W31/Hrs_Wkd_Can!W5),"..",'M&amp;E_K_Can'!W31/Hrs_Wkd_Can!W5)</f>
        <v>34.277586411715681</v>
      </c>
      <c r="X5" s="24" t="str">
        <f>IF(ISERROR('M&amp;E_K_Can'!X31/Hrs_Wkd_Can!X5),"..",'M&amp;E_K_Can'!X31/Hrs_Wkd_Can!X5)</f>
        <v>..</v>
      </c>
      <c r="Y5" s="11" t="str">
        <f>IF(ISERROR('M&amp;E_K_Can'!Y31/Hrs_Wkd_Can!Y5),"..",'M&amp;E_K_Can'!Y31/Hrs_Wkd_Can!Y5)</f>
        <v>..</v>
      </c>
    </row>
    <row r="6" spans="1:25">
      <c r="A6" s="5">
        <v>1998</v>
      </c>
      <c r="B6" s="28">
        <f>IF(ISERROR('M&amp;E_K_Can'!B32/Hrs_Wkd_Can!B6),"..",'M&amp;E_K_Can'!B32/Hrs_Wkd_Can!B6)</f>
        <v>13.20540152766624</v>
      </c>
      <c r="C6" s="22">
        <f>IF(ISERROR('M&amp;E_K_Can'!C32/Hrs_Wkd_Can!C6),"..",'M&amp;E_K_Can'!C32/Hrs_Wkd_Can!C6)</f>
        <v>22.502010726125583</v>
      </c>
      <c r="D6" s="24">
        <f>IF(ISERROR('M&amp;E_K_Can'!D32/Hrs_Wkd_Can!D6),"..",'M&amp;E_K_Can'!D32/Hrs_Wkd_Can!D6)</f>
        <v>10.897801039879015</v>
      </c>
      <c r="E6" s="24">
        <f>IF(ISERROR('M&amp;E_K_Can'!E32/Hrs_Wkd_Can!E6),"..",'M&amp;E_K_Can'!E32/Hrs_Wkd_Can!E6)</f>
        <v>37.187883683878148</v>
      </c>
      <c r="F6" s="24">
        <f>IF(ISERROR('M&amp;E_K_Can'!F32/Hrs_Wkd_Can!F6),"..",'M&amp;E_K_Can'!F32/Hrs_Wkd_Can!F6)</f>
        <v>243.45196850393702</v>
      </c>
      <c r="G6" s="24">
        <f>IF(ISERROR('M&amp;E_K_Can'!G32/Hrs_Wkd_Can!G6),"..",'M&amp;E_K_Can'!G32/Hrs_Wkd_Can!G6)</f>
        <v>4.4125231738916977</v>
      </c>
      <c r="H6" s="24">
        <f>IF(ISERROR('M&amp;E_K_Can'!H32/Hrs_Wkd_Can!H6),"..",'M&amp;E_K_Can'!H32/Hrs_Wkd_Can!H6)</f>
        <v>22.951070242416193</v>
      </c>
      <c r="I6" s="24" t="str">
        <f>IF(ISERROR('M&amp;E_K_Can'!I32/Hrs_Wkd_Can!I6),"..",'M&amp;E_K_Can'!I32/Hrs_Wkd_Can!I6)</f>
        <v>..</v>
      </c>
      <c r="J6" s="23" t="str">
        <f>IF(ISERROR('M&amp;E_K_Can'!J32/Hrs_Wkd_Can!J6),"..",'M&amp;E_K_Can'!J32/Hrs_Wkd_Can!J6)</f>
        <v>..</v>
      </c>
      <c r="K6" s="24">
        <f>IF(ISERROR('M&amp;E_K_Can'!K32/Hrs_Wkd_Can!K6),"..",'M&amp;E_K_Can'!K32/Hrs_Wkd_Can!K6)</f>
        <v>8.5168614569291741</v>
      </c>
      <c r="L6" s="24">
        <f>IF(ISERROR('M&amp;E_K_Can'!L32/Hrs_Wkd_Can!L6),"..",'M&amp;E_K_Can'!L32/Hrs_Wkd_Can!L6)</f>
        <v>5.1542766585854443</v>
      </c>
      <c r="M6" s="24">
        <f>IF(ISERROR('M&amp;E_K_Can'!M32/Hrs_Wkd_Can!M6),"..",'M&amp;E_K_Can'!M32/Hrs_Wkd_Can!M6)</f>
        <v>3.3677138593619551</v>
      </c>
      <c r="N6" s="24">
        <f>IF(ISERROR('M&amp;E_K_Can'!N32/Hrs_Wkd_Can!N6),"..",'M&amp;E_K_Can'!N32/Hrs_Wkd_Can!N6)</f>
        <v>20.400535626992482</v>
      </c>
      <c r="O6" s="24">
        <f>IF(ISERROR('M&amp;E_K_Can'!O32/Hrs_Wkd_Can!O6),"..",'M&amp;E_K_Can'!O32/Hrs_Wkd_Can!O6)</f>
        <v>37.813355222111596</v>
      </c>
      <c r="P6" s="24">
        <f>IF(ISERROR('M&amp;E_K_Can'!P32/Hrs_Wkd_Can!P6),"..",'M&amp;E_K_Can'!P32/Hrs_Wkd_Can!P6)</f>
        <v>27.452138660493123</v>
      </c>
      <c r="Q6" s="24">
        <f>IF(ISERROR('M&amp;E_K_Can'!Q32/Hrs_Wkd_Can!Q6),"..",'M&amp;E_K_Can'!Q32/Hrs_Wkd_Can!Q6)</f>
        <v>3.0024703328354643</v>
      </c>
      <c r="R6" s="24">
        <f>IF(ISERROR('M&amp;E_K_Can'!R32/Hrs_Wkd_Can!R6),"..",'M&amp;E_K_Can'!R32/Hrs_Wkd_Can!R6)</f>
        <v>1.6533979605793392</v>
      </c>
      <c r="S6" s="24">
        <f>IF(ISERROR('M&amp;E_K_Can'!S32/Hrs_Wkd_Can!S6),"..",'M&amp;E_K_Can'!S32/Hrs_Wkd_Can!S6)</f>
        <v>3.8512620130091015</v>
      </c>
      <c r="T6" s="24">
        <f>IF(ISERROR('M&amp;E_K_Can'!T32/Hrs_Wkd_Can!T6),"..",'M&amp;E_K_Can'!T32/Hrs_Wkd_Can!T6)</f>
        <v>1.7166509914331707</v>
      </c>
      <c r="U6" s="23">
        <f>IF(ISERROR('M&amp;E_K_Can'!U32/Hrs_Wkd_Can!U6),"..",'M&amp;E_K_Can'!U32/Hrs_Wkd_Can!U6)</f>
        <v>1.1343049277652053</v>
      </c>
      <c r="V6" s="24">
        <f>IF(ISERROR('M&amp;E_K_Can'!V32/Hrs_Wkd_Can!V6),"..",'M&amp;E_K_Can'!V32/Hrs_Wkd_Can!V6)</f>
        <v>13.187489333215867</v>
      </c>
      <c r="W6" s="24">
        <f>IF(ISERROR('M&amp;E_K_Can'!W32/Hrs_Wkd_Can!W6),"..",'M&amp;E_K_Can'!W32/Hrs_Wkd_Can!W6)</f>
        <v>35.155175720307952</v>
      </c>
      <c r="X6" s="24" t="str">
        <f>IF(ISERROR('M&amp;E_K_Can'!X32/Hrs_Wkd_Can!X6),"..",'M&amp;E_K_Can'!X32/Hrs_Wkd_Can!X6)</f>
        <v>..</v>
      </c>
      <c r="Y6" s="11" t="str">
        <f>IF(ISERROR('M&amp;E_K_Can'!Y32/Hrs_Wkd_Can!Y6),"..",'M&amp;E_K_Can'!Y32/Hrs_Wkd_Can!Y6)</f>
        <v>..</v>
      </c>
    </row>
    <row r="7" spans="1:25">
      <c r="A7" s="5">
        <v>1999</v>
      </c>
      <c r="B7" s="28">
        <f>IF(ISERROR('M&amp;E_K_Can'!B33/Hrs_Wkd_Can!B7),"..",'M&amp;E_K_Can'!B33/Hrs_Wkd_Can!B7)</f>
        <v>13.47251811889112</v>
      </c>
      <c r="C7" s="22">
        <f>IF(ISERROR('M&amp;E_K_Can'!C33/Hrs_Wkd_Can!C7),"..",'M&amp;E_K_Can'!C33/Hrs_Wkd_Can!C7)</f>
        <v>22.377292759677026</v>
      </c>
      <c r="D7" s="24">
        <f>IF(ISERROR('M&amp;E_K_Can'!D33/Hrs_Wkd_Can!D7),"..",'M&amp;E_K_Can'!D33/Hrs_Wkd_Can!D7)</f>
        <v>11.196337375376615</v>
      </c>
      <c r="E7" s="24">
        <f>IF(ISERROR('M&amp;E_K_Can'!E33/Hrs_Wkd_Can!E7),"..",'M&amp;E_K_Can'!E33/Hrs_Wkd_Can!E7)</f>
        <v>42.043268407900591</v>
      </c>
      <c r="F7" s="24">
        <f>IF(ISERROR('M&amp;E_K_Can'!F33/Hrs_Wkd_Can!F7),"..",'M&amp;E_K_Can'!F33/Hrs_Wkd_Can!F7)</f>
        <v>249.42778014742547</v>
      </c>
      <c r="G7" s="24">
        <f>IF(ISERROR('M&amp;E_K_Can'!G33/Hrs_Wkd_Can!G7),"..",'M&amp;E_K_Can'!G33/Hrs_Wkd_Can!G7)</f>
        <v>4.7482609960738547</v>
      </c>
      <c r="H7" s="24">
        <f>IF(ISERROR('M&amp;E_K_Can'!H33/Hrs_Wkd_Can!H7),"..",'M&amp;E_K_Can'!H33/Hrs_Wkd_Can!H7)</f>
        <v>22.380383040307034</v>
      </c>
      <c r="I7" s="24" t="str">
        <f>IF(ISERROR('M&amp;E_K_Can'!I33/Hrs_Wkd_Can!I7),"..",'M&amp;E_K_Can'!I33/Hrs_Wkd_Can!I7)</f>
        <v>..</v>
      </c>
      <c r="J7" s="23" t="str">
        <f>IF(ISERROR('M&amp;E_K_Can'!J33/Hrs_Wkd_Can!J7),"..",'M&amp;E_K_Can'!J33/Hrs_Wkd_Can!J7)</f>
        <v>..</v>
      </c>
      <c r="K7" s="24">
        <f>IF(ISERROR('M&amp;E_K_Can'!K33/Hrs_Wkd_Can!K7),"..",'M&amp;E_K_Can'!K33/Hrs_Wkd_Can!K7)</f>
        <v>9.0513317154891357</v>
      </c>
      <c r="L7" s="24">
        <f>IF(ISERROR('M&amp;E_K_Can'!L33/Hrs_Wkd_Can!L7),"..",'M&amp;E_K_Can'!L33/Hrs_Wkd_Can!L7)</f>
        <v>5.2885536164474587</v>
      </c>
      <c r="M7" s="24">
        <f>IF(ISERROR('M&amp;E_K_Can'!M33/Hrs_Wkd_Can!M7),"..",'M&amp;E_K_Can'!M33/Hrs_Wkd_Can!M7)</f>
        <v>3.4589362437651245</v>
      </c>
      <c r="N7" s="24">
        <f>IF(ISERROR('M&amp;E_K_Can'!N33/Hrs_Wkd_Can!N7),"..",'M&amp;E_K_Can'!N33/Hrs_Wkd_Can!N7)</f>
        <v>21.31807386752968</v>
      </c>
      <c r="O7" s="24">
        <f>IF(ISERROR('M&amp;E_K_Can'!O33/Hrs_Wkd_Can!O7),"..",'M&amp;E_K_Can'!O33/Hrs_Wkd_Can!O7)</f>
        <v>34.934711228475912</v>
      </c>
      <c r="P7" s="24">
        <f>IF(ISERROR('M&amp;E_K_Can'!P33/Hrs_Wkd_Can!P7),"..",'M&amp;E_K_Can'!P33/Hrs_Wkd_Can!P7)</f>
        <v>31.174354928680597</v>
      </c>
      <c r="Q7" s="24">
        <f>IF(ISERROR('M&amp;E_K_Can'!Q33/Hrs_Wkd_Can!Q7),"..",'M&amp;E_K_Can'!Q33/Hrs_Wkd_Can!Q7)</f>
        <v>3.4931988687280926</v>
      </c>
      <c r="R7" s="24">
        <f>IF(ISERROR('M&amp;E_K_Can'!R33/Hrs_Wkd_Can!R7),"..",'M&amp;E_K_Can'!R33/Hrs_Wkd_Can!R7)</f>
        <v>1.4684268502512114</v>
      </c>
      <c r="S7" s="24">
        <f>IF(ISERROR('M&amp;E_K_Can'!S33/Hrs_Wkd_Can!S7),"..",'M&amp;E_K_Can'!S33/Hrs_Wkd_Can!S7)</f>
        <v>4.0563042185901974</v>
      </c>
      <c r="T7" s="24">
        <f>IF(ISERROR('M&amp;E_K_Can'!T33/Hrs_Wkd_Can!T7),"..",'M&amp;E_K_Can'!T33/Hrs_Wkd_Can!T7)</f>
        <v>1.6796557494621085</v>
      </c>
      <c r="U7" s="23">
        <f>IF(ISERROR('M&amp;E_K_Can'!U33/Hrs_Wkd_Can!U7),"..",'M&amp;E_K_Can'!U33/Hrs_Wkd_Can!U7)</f>
        <v>1.1429359373239956</v>
      </c>
      <c r="V7" s="24">
        <f>IF(ISERROR('M&amp;E_K_Can'!V33/Hrs_Wkd_Can!V7),"..",'M&amp;E_K_Can'!V33/Hrs_Wkd_Can!V7)</f>
        <v>13.441819436465389</v>
      </c>
      <c r="W7" s="24">
        <f>IF(ISERROR('M&amp;E_K_Can'!W33/Hrs_Wkd_Can!W7),"..",'M&amp;E_K_Can'!W33/Hrs_Wkd_Can!W7)</f>
        <v>34.581296664339042</v>
      </c>
      <c r="X7" s="24" t="str">
        <f>IF(ISERROR('M&amp;E_K_Can'!X33/Hrs_Wkd_Can!X7),"..",'M&amp;E_K_Can'!X33/Hrs_Wkd_Can!X7)</f>
        <v>..</v>
      </c>
      <c r="Y7" s="11" t="str">
        <f>IF(ISERROR('M&amp;E_K_Can'!Y33/Hrs_Wkd_Can!Y7),"..",'M&amp;E_K_Can'!Y33/Hrs_Wkd_Can!Y7)</f>
        <v>..</v>
      </c>
    </row>
    <row r="8" spans="1:25">
      <c r="A8" s="5">
        <v>2000</v>
      </c>
      <c r="B8" s="28">
        <f>IF(ISERROR('M&amp;E_K_Can'!B34/Hrs_Wkd_Can!B8),"..",'M&amp;E_K_Can'!B34/Hrs_Wkd_Can!B8)</f>
        <v>13.737836936208691</v>
      </c>
      <c r="C8" s="22">
        <f>IF(ISERROR('M&amp;E_K_Can'!C34/Hrs_Wkd_Can!C8),"..",'M&amp;E_K_Can'!C34/Hrs_Wkd_Can!C8)</f>
        <v>22.03978441040028</v>
      </c>
      <c r="D8" s="24">
        <f>IF(ISERROR('M&amp;E_K_Can'!D34/Hrs_Wkd_Can!D8),"..",'M&amp;E_K_Can'!D34/Hrs_Wkd_Can!D8)</f>
        <v>11.824544132139271</v>
      </c>
      <c r="E8" s="24">
        <f>IF(ISERROR('M&amp;E_K_Can'!E34/Hrs_Wkd_Can!E8),"..",'M&amp;E_K_Can'!E34/Hrs_Wkd_Can!E8)</f>
        <v>42.940036296744402</v>
      </c>
      <c r="F8" s="24">
        <f>IF(ISERROR('M&amp;E_K_Can'!F34/Hrs_Wkd_Can!F8),"..",'M&amp;E_K_Can'!F34/Hrs_Wkd_Can!F8)</f>
        <v>239.96580786419122</v>
      </c>
      <c r="G8" s="24">
        <f>IF(ISERROR('M&amp;E_K_Can'!G34/Hrs_Wkd_Can!G8),"..",'M&amp;E_K_Can'!G34/Hrs_Wkd_Can!G8)</f>
        <v>5.0448355285225519</v>
      </c>
      <c r="H8" s="24">
        <f>IF(ISERROR('M&amp;E_K_Can'!H34/Hrs_Wkd_Can!H8),"..",'M&amp;E_K_Can'!H34/Hrs_Wkd_Can!H8)</f>
        <v>21.605930039054353</v>
      </c>
      <c r="I8" s="24" t="str">
        <f>IF(ISERROR('M&amp;E_K_Can'!I34/Hrs_Wkd_Can!I8),"..",'M&amp;E_K_Can'!I34/Hrs_Wkd_Can!I8)</f>
        <v>..</v>
      </c>
      <c r="J8" s="23" t="str">
        <f>IF(ISERROR('M&amp;E_K_Can'!J34/Hrs_Wkd_Can!J8),"..",'M&amp;E_K_Can'!J34/Hrs_Wkd_Can!J8)</f>
        <v>..</v>
      </c>
      <c r="K8" s="24">
        <f>IF(ISERROR('M&amp;E_K_Can'!K34/Hrs_Wkd_Can!K8),"..",'M&amp;E_K_Can'!K34/Hrs_Wkd_Can!K8)</f>
        <v>9.5960430133699308</v>
      </c>
      <c r="L8" s="24">
        <f>IF(ISERROR('M&amp;E_K_Can'!L34/Hrs_Wkd_Can!L8),"..",'M&amp;E_K_Can'!L34/Hrs_Wkd_Can!L8)</f>
        <v>5.2615696495438131</v>
      </c>
      <c r="M8" s="24">
        <f>IF(ISERROR('M&amp;E_K_Can'!M34/Hrs_Wkd_Can!M8),"..",'M&amp;E_K_Can'!M34/Hrs_Wkd_Can!M8)</f>
        <v>3.6166327856579317</v>
      </c>
      <c r="N8" s="24">
        <f>IF(ISERROR('M&amp;E_K_Can'!N34/Hrs_Wkd_Can!N8),"..",'M&amp;E_K_Can'!N34/Hrs_Wkd_Can!N8)</f>
        <v>21.432021131198965</v>
      </c>
      <c r="O8" s="24">
        <f>IF(ISERROR('M&amp;E_K_Can'!O34/Hrs_Wkd_Can!O8),"..",'M&amp;E_K_Can'!O34/Hrs_Wkd_Can!O8)</f>
        <v>35.83396843454549</v>
      </c>
      <c r="P8" s="24">
        <f>IF(ISERROR('M&amp;E_K_Can'!P34/Hrs_Wkd_Can!P8),"..",'M&amp;E_K_Can'!P34/Hrs_Wkd_Can!P8)</f>
        <v>33.758502935926558</v>
      </c>
      <c r="Q8" s="24">
        <f>IF(ISERROR('M&amp;E_K_Can'!Q34/Hrs_Wkd_Can!Q8),"..",'M&amp;E_K_Can'!Q34/Hrs_Wkd_Can!Q8)</f>
        <v>4.0391841802078892</v>
      </c>
      <c r="R8" s="24">
        <f>IF(ISERROR('M&amp;E_K_Can'!R34/Hrs_Wkd_Can!R8),"..",'M&amp;E_K_Can'!R34/Hrs_Wkd_Can!R8)</f>
        <v>1.4804606228253545</v>
      </c>
      <c r="S8" s="24">
        <f>IF(ISERROR('M&amp;E_K_Can'!S34/Hrs_Wkd_Can!S8),"..",'M&amp;E_K_Can'!S34/Hrs_Wkd_Can!S8)</f>
        <v>4.0164867708268535</v>
      </c>
      <c r="T8" s="24">
        <f>IF(ISERROR('M&amp;E_K_Can'!T34/Hrs_Wkd_Can!T8),"..",'M&amp;E_K_Can'!T34/Hrs_Wkd_Can!T8)</f>
        <v>1.6711262964752258</v>
      </c>
      <c r="U8" s="23">
        <f>IF(ISERROR('M&amp;E_K_Can'!U34/Hrs_Wkd_Can!U8),"..",'M&amp;E_K_Can'!U34/Hrs_Wkd_Can!U8)</f>
        <v>1.1839244446199833</v>
      </c>
      <c r="V8" s="24">
        <f>IF(ISERROR('M&amp;E_K_Can'!V34/Hrs_Wkd_Can!V8),"..",'M&amp;E_K_Can'!V34/Hrs_Wkd_Can!V8)</f>
        <v>13.683966241062393</v>
      </c>
      <c r="W8" s="24">
        <f>IF(ISERROR('M&amp;E_K_Can'!W34/Hrs_Wkd_Can!W8),"..",'M&amp;E_K_Can'!W34/Hrs_Wkd_Can!W8)</f>
        <v>33.39559536438307</v>
      </c>
      <c r="X8" s="24" t="str">
        <f>IF(ISERROR('M&amp;E_K_Can'!X34/Hrs_Wkd_Can!X8),"..",'M&amp;E_K_Can'!X34/Hrs_Wkd_Can!X8)</f>
        <v>..</v>
      </c>
      <c r="Y8" s="11" t="str">
        <f>IF(ISERROR('M&amp;E_K_Can'!Y34/Hrs_Wkd_Can!Y8),"..",'M&amp;E_K_Can'!Y34/Hrs_Wkd_Can!Y8)</f>
        <v>..</v>
      </c>
    </row>
    <row r="9" spans="1:25">
      <c r="A9" s="5">
        <v>2001</v>
      </c>
      <c r="B9" s="28">
        <f>IF(ISERROR('M&amp;E_K_Can'!B35/Hrs_Wkd_Can!B9),"..",'M&amp;E_K_Can'!B35/Hrs_Wkd_Can!B9)</f>
        <v>13.943937860234099</v>
      </c>
      <c r="C9" s="22">
        <f>IF(ISERROR('M&amp;E_K_Can'!C35/Hrs_Wkd_Can!C9),"..",'M&amp;E_K_Can'!C35/Hrs_Wkd_Can!C9)</f>
        <v>22.084013890128503</v>
      </c>
      <c r="D9" s="24">
        <f>IF(ISERROR('M&amp;E_K_Can'!D35/Hrs_Wkd_Can!D9),"..",'M&amp;E_K_Can'!D35/Hrs_Wkd_Can!D9)</f>
        <v>12.669238004597242</v>
      </c>
      <c r="E9" s="24">
        <f>IF(ISERROR('M&amp;E_K_Can'!E35/Hrs_Wkd_Can!E9),"..",'M&amp;E_K_Can'!E35/Hrs_Wkd_Can!E9)</f>
        <v>47.435184805949369</v>
      </c>
      <c r="F9" s="24">
        <f>IF(ISERROR('M&amp;E_K_Can'!F35/Hrs_Wkd_Can!F9),"..",'M&amp;E_K_Can'!F35/Hrs_Wkd_Can!F9)</f>
        <v>227.34366271719634</v>
      </c>
      <c r="G9" s="24">
        <f>IF(ISERROR('M&amp;E_K_Can'!G35/Hrs_Wkd_Can!G9),"..",'M&amp;E_K_Can'!G35/Hrs_Wkd_Can!G9)</f>
        <v>5.21162470048057</v>
      </c>
      <c r="H9" s="24">
        <f>IF(ISERROR('M&amp;E_K_Can'!H35/Hrs_Wkd_Can!H9),"..",'M&amp;E_K_Can'!H35/Hrs_Wkd_Can!H9)</f>
        <v>21.173786773794653</v>
      </c>
      <c r="I9" s="24" t="str">
        <f>IF(ISERROR('M&amp;E_K_Can'!I35/Hrs_Wkd_Can!I9),"..",'M&amp;E_K_Can'!I35/Hrs_Wkd_Can!I9)</f>
        <v>..</v>
      </c>
      <c r="J9" s="23" t="str">
        <f>IF(ISERROR('M&amp;E_K_Can'!J35/Hrs_Wkd_Can!J9),"..",'M&amp;E_K_Can'!J35/Hrs_Wkd_Can!J9)</f>
        <v>..</v>
      </c>
      <c r="K9" s="24">
        <f>IF(ISERROR('M&amp;E_K_Can'!K35/Hrs_Wkd_Can!K9),"..",'M&amp;E_K_Can'!K35/Hrs_Wkd_Can!K9)</f>
        <v>9.9936267060127868</v>
      </c>
      <c r="L9" s="24">
        <f>IF(ISERROR('M&amp;E_K_Can'!L35/Hrs_Wkd_Can!L9),"..",'M&amp;E_K_Can'!L35/Hrs_Wkd_Can!L9)</f>
        <v>5.3570409847680427</v>
      </c>
      <c r="M9" s="24">
        <f>IF(ISERROR('M&amp;E_K_Can'!M35/Hrs_Wkd_Can!M9),"..",'M&amp;E_K_Can'!M35/Hrs_Wkd_Can!M9)</f>
        <v>3.6987118844542244</v>
      </c>
      <c r="N9" s="24">
        <f>IF(ISERROR('M&amp;E_K_Can'!N35/Hrs_Wkd_Can!N9),"..",'M&amp;E_K_Can'!N35/Hrs_Wkd_Can!N9)</f>
        <v>22.353083585574769</v>
      </c>
      <c r="O9" s="24">
        <f>IF(ISERROR('M&amp;E_K_Can'!O35/Hrs_Wkd_Can!O9),"..",'M&amp;E_K_Can'!O35/Hrs_Wkd_Can!O9)</f>
        <v>37.548658471339927</v>
      </c>
      <c r="P9" s="24">
        <f>IF(ISERROR('M&amp;E_K_Can'!P35/Hrs_Wkd_Can!P9),"..",'M&amp;E_K_Can'!P35/Hrs_Wkd_Can!P9)</f>
        <v>36.102025580130693</v>
      </c>
      <c r="Q9" s="24">
        <f>IF(ISERROR('M&amp;E_K_Can'!Q35/Hrs_Wkd_Can!Q9),"..",'M&amp;E_K_Can'!Q35/Hrs_Wkd_Can!Q9)</f>
        <v>4.2562753473217452</v>
      </c>
      <c r="R9" s="24">
        <f>IF(ISERROR('M&amp;E_K_Can'!R35/Hrs_Wkd_Can!R9),"..",'M&amp;E_K_Can'!R35/Hrs_Wkd_Can!R9)</f>
        <v>1.3589787092071801</v>
      </c>
      <c r="S9" s="24">
        <f>IF(ISERROR('M&amp;E_K_Can'!S35/Hrs_Wkd_Can!S9),"..",'M&amp;E_K_Can'!S35/Hrs_Wkd_Can!S9)</f>
        <v>4.0077606474835115</v>
      </c>
      <c r="T9" s="24">
        <f>IF(ISERROR('M&amp;E_K_Can'!T35/Hrs_Wkd_Can!T9),"..",'M&amp;E_K_Can'!T35/Hrs_Wkd_Can!T9)</f>
        <v>1.5981904281614321</v>
      </c>
      <c r="U9" s="23">
        <f>IF(ISERROR('M&amp;E_K_Can'!U35/Hrs_Wkd_Can!U9),"..",'M&amp;E_K_Can'!U35/Hrs_Wkd_Can!U9)</f>
        <v>1.2789711228453078</v>
      </c>
      <c r="V9" s="24">
        <f>IF(ISERROR('M&amp;E_K_Can'!V35/Hrs_Wkd_Can!V9),"..",'M&amp;E_K_Can'!V35/Hrs_Wkd_Can!V9)</f>
        <v>13.866680127793074</v>
      </c>
      <c r="W9" s="24">
        <f>IF(ISERROR('M&amp;E_K_Can'!W35/Hrs_Wkd_Can!W9),"..",'M&amp;E_K_Can'!W35/Hrs_Wkd_Can!W9)</f>
        <v>33.349955254979534</v>
      </c>
      <c r="X9" s="24" t="str">
        <f>IF(ISERROR('M&amp;E_K_Can'!X35/Hrs_Wkd_Can!X9),"..",'M&amp;E_K_Can'!X35/Hrs_Wkd_Can!X9)</f>
        <v>..</v>
      </c>
      <c r="Y9" s="11" t="str">
        <f>IF(ISERROR('M&amp;E_K_Can'!Y35/Hrs_Wkd_Can!Y9),"..",'M&amp;E_K_Can'!Y35/Hrs_Wkd_Can!Y9)</f>
        <v>..</v>
      </c>
    </row>
    <row r="10" spans="1:25">
      <c r="A10" s="5">
        <v>2002</v>
      </c>
      <c r="B10" s="28">
        <f>IF(ISERROR('M&amp;E_K_Can'!B36/Hrs_Wkd_Can!B10),"..",'M&amp;E_K_Can'!B36/Hrs_Wkd_Can!B10)</f>
        <v>13.868541636119742</v>
      </c>
      <c r="C10" s="22">
        <f>IF(ISERROR('M&amp;E_K_Can'!C36/Hrs_Wkd_Can!C10),"..",'M&amp;E_K_Can'!C36/Hrs_Wkd_Can!C10)</f>
        <v>21.754834313916067</v>
      </c>
      <c r="D10" s="24">
        <f>IF(ISERROR('M&amp;E_K_Can'!D36/Hrs_Wkd_Can!D10),"..",'M&amp;E_K_Can'!D36/Hrs_Wkd_Can!D10)</f>
        <v>12.552701342208113</v>
      </c>
      <c r="E10" s="24">
        <f>IF(ISERROR('M&amp;E_K_Can'!E36/Hrs_Wkd_Can!E10),"..",'M&amp;E_K_Can'!E36/Hrs_Wkd_Can!E10)</f>
        <v>56.572935558980355</v>
      </c>
      <c r="F10" s="24">
        <f>IF(ISERROR('M&amp;E_K_Can'!F36/Hrs_Wkd_Can!F10),"..",'M&amp;E_K_Can'!F36/Hrs_Wkd_Can!F10)</f>
        <v>224.92101749998488</v>
      </c>
      <c r="G10" s="24">
        <f>IF(ISERROR('M&amp;E_K_Can'!G36/Hrs_Wkd_Can!G10),"..",'M&amp;E_K_Can'!G36/Hrs_Wkd_Can!G10)</f>
        <v>5.094651622561984</v>
      </c>
      <c r="H10" s="24">
        <f>IF(ISERROR('M&amp;E_K_Can'!H36/Hrs_Wkd_Can!H10),"..",'M&amp;E_K_Can'!H36/Hrs_Wkd_Can!H10)</f>
        <v>20.521722540118045</v>
      </c>
      <c r="I10" s="24" t="str">
        <f>IF(ISERROR('M&amp;E_K_Can'!I36/Hrs_Wkd_Can!I10),"..",'M&amp;E_K_Can'!I36/Hrs_Wkd_Can!I10)</f>
        <v>..</v>
      </c>
      <c r="J10" s="23" t="str">
        <f>IF(ISERROR('M&amp;E_K_Can'!J36/Hrs_Wkd_Can!J10),"..",'M&amp;E_K_Can'!J36/Hrs_Wkd_Can!J10)</f>
        <v>..</v>
      </c>
      <c r="K10" s="24">
        <f>IF(ISERROR('M&amp;E_K_Can'!K36/Hrs_Wkd_Can!K10),"..",'M&amp;E_K_Can'!K36/Hrs_Wkd_Can!K10)</f>
        <v>10.107143926372066</v>
      </c>
      <c r="L10" s="24">
        <f>IF(ISERROR('M&amp;E_K_Can'!L36/Hrs_Wkd_Can!L10),"..",'M&amp;E_K_Can'!L36/Hrs_Wkd_Can!L10)</f>
        <v>5.4093535055458899</v>
      </c>
      <c r="M10" s="24">
        <f>IF(ISERROR('M&amp;E_K_Can'!M36/Hrs_Wkd_Can!M10),"..",'M&amp;E_K_Can'!M36/Hrs_Wkd_Can!M10)</f>
        <v>3.6445626199004679</v>
      </c>
      <c r="N10" s="24">
        <f>IF(ISERROR('M&amp;E_K_Can'!N36/Hrs_Wkd_Can!N10),"..",'M&amp;E_K_Can'!N36/Hrs_Wkd_Can!N10)</f>
        <v>23.010669123001723</v>
      </c>
      <c r="O10" s="24">
        <f>IF(ISERROR('M&amp;E_K_Can'!O36/Hrs_Wkd_Can!O10),"..",'M&amp;E_K_Can'!O36/Hrs_Wkd_Can!O10)</f>
        <v>40.597684323885126</v>
      </c>
      <c r="P10" s="24">
        <f>IF(ISERROR('M&amp;E_K_Can'!P36/Hrs_Wkd_Can!P10),"..",'M&amp;E_K_Can'!P36/Hrs_Wkd_Can!P10)</f>
        <v>35.950571180290304</v>
      </c>
      <c r="Q10" s="24">
        <f>IF(ISERROR('M&amp;E_K_Can'!Q36/Hrs_Wkd_Can!Q10),"..",'M&amp;E_K_Can'!Q36/Hrs_Wkd_Can!Q10)</f>
        <v>4.6031374985189908</v>
      </c>
      <c r="R10" s="24">
        <f>IF(ISERROR('M&amp;E_K_Can'!R36/Hrs_Wkd_Can!R10),"..",'M&amp;E_K_Can'!R36/Hrs_Wkd_Can!R10)</f>
        <v>1.3789976308679395</v>
      </c>
      <c r="S10" s="24">
        <f>IF(ISERROR('M&amp;E_K_Can'!S36/Hrs_Wkd_Can!S10),"..",'M&amp;E_K_Can'!S36/Hrs_Wkd_Can!S10)</f>
        <v>4.4738173843892328</v>
      </c>
      <c r="T10" s="24">
        <f>IF(ISERROR('M&amp;E_K_Can'!T36/Hrs_Wkd_Can!T10),"..",'M&amp;E_K_Can'!T36/Hrs_Wkd_Can!T10)</f>
        <v>1.6509282342817677</v>
      </c>
      <c r="U10" s="23">
        <f>IF(ISERROR('M&amp;E_K_Can'!U36/Hrs_Wkd_Can!U10),"..",'M&amp;E_K_Can'!U36/Hrs_Wkd_Can!U10)</f>
        <v>1.3111661438659918</v>
      </c>
      <c r="V10" s="24">
        <f>IF(ISERROR('M&amp;E_K_Can'!V36/Hrs_Wkd_Can!V10),"..",'M&amp;E_K_Can'!V36/Hrs_Wkd_Can!V10)</f>
        <v>13.791190381401114</v>
      </c>
      <c r="W10" s="24">
        <f>IF(ISERROR('M&amp;E_K_Can'!W36/Hrs_Wkd_Can!W10),"..",'M&amp;E_K_Can'!W36/Hrs_Wkd_Can!W10)</f>
        <v>33.262783994189611</v>
      </c>
      <c r="X10" s="24" t="str">
        <f>IF(ISERROR('M&amp;E_K_Can'!X36/Hrs_Wkd_Can!X10),"..",'M&amp;E_K_Can'!X36/Hrs_Wkd_Can!X10)</f>
        <v>..</v>
      </c>
      <c r="Y10" s="11" t="str">
        <f>IF(ISERROR('M&amp;E_K_Can'!Y36/Hrs_Wkd_Can!Y10),"..",'M&amp;E_K_Can'!Y36/Hrs_Wkd_Can!Y10)</f>
        <v>..</v>
      </c>
    </row>
    <row r="11" spans="1:25">
      <c r="A11" s="5">
        <v>2003</v>
      </c>
      <c r="B11" s="28">
        <f>IF(ISERROR('M&amp;E_K_Can'!B37/Hrs_Wkd_Can!B11),"..",'M&amp;E_K_Can'!B37/Hrs_Wkd_Can!B11)</f>
        <v>13.965530833162692</v>
      </c>
      <c r="C11" s="22">
        <f>IF(ISERROR('M&amp;E_K_Can'!C37/Hrs_Wkd_Can!C11),"..",'M&amp;E_K_Can'!C37/Hrs_Wkd_Can!C11)</f>
        <v>21.851629755720953</v>
      </c>
      <c r="D11" s="24">
        <f>IF(ISERROR('M&amp;E_K_Can'!D37/Hrs_Wkd_Can!D11),"..",'M&amp;E_K_Can'!D37/Hrs_Wkd_Can!D11)</f>
        <v>12.720582879568093</v>
      </c>
      <c r="E11" s="24">
        <f>IF(ISERROR('M&amp;E_K_Can'!E37/Hrs_Wkd_Can!E11),"..",'M&amp;E_K_Can'!E37/Hrs_Wkd_Can!E11)</f>
        <v>60.588329151013184</v>
      </c>
      <c r="F11" s="24">
        <f>IF(ISERROR('M&amp;E_K_Can'!F37/Hrs_Wkd_Can!F11),"..",'M&amp;E_K_Can'!F37/Hrs_Wkd_Can!F11)</f>
        <v>202.8161943587848</v>
      </c>
      <c r="G11" s="24">
        <f>IF(ISERROR('M&amp;E_K_Can'!G37/Hrs_Wkd_Can!G11),"..",'M&amp;E_K_Can'!G37/Hrs_Wkd_Can!G11)</f>
        <v>5.1443294156804891</v>
      </c>
      <c r="H11" s="24">
        <f>IF(ISERROR('M&amp;E_K_Can'!H37/Hrs_Wkd_Can!H11),"..",'M&amp;E_K_Can'!H37/Hrs_Wkd_Can!H11)</f>
        <v>20.579483811130977</v>
      </c>
      <c r="I11" s="24" t="str">
        <f>IF(ISERROR('M&amp;E_K_Can'!I37/Hrs_Wkd_Can!I11),"..",'M&amp;E_K_Can'!I37/Hrs_Wkd_Can!I11)</f>
        <v>..</v>
      </c>
      <c r="J11" s="23" t="str">
        <f>IF(ISERROR('M&amp;E_K_Can'!J37/Hrs_Wkd_Can!J11),"..",'M&amp;E_K_Can'!J37/Hrs_Wkd_Can!J11)</f>
        <v>..</v>
      </c>
      <c r="K11" s="24">
        <f>IF(ISERROR('M&amp;E_K_Can'!K37/Hrs_Wkd_Can!K11),"..",'M&amp;E_K_Can'!K37/Hrs_Wkd_Can!K11)</f>
        <v>10.227193531518735</v>
      </c>
      <c r="L11" s="24">
        <f>IF(ISERROR('M&amp;E_K_Can'!L37/Hrs_Wkd_Can!L11),"..",'M&amp;E_K_Can'!L37/Hrs_Wkd_Can!L11)</f>
        <v>5.7208816413541141</v>
      </c>
      <c r="M11" s="24">
        <f>IF(ISERROR('M&amp;E_K_Can'!M37/Hrs_Wkd_Can!M11),"..",'M&amp;E_K_Can'!M37/Hrs_Wkd_Can!M11)</f>
        <v>3.8975404157317723</v>
      </c>
      <c r="N11" s="24">
        <f>IF(ISERROR('M&amp;E_K_Can'!N37/Hrs_Wkd_Can!N11),"..",'M&amp;E_K_Can'!N37/Hrs_Wkd_Can!N11)</f>
        <v>22.596067471105833</v>
      </c>
      <c r="O11" s="24">
        <f>IF(ISERROR('M&amp;E_K_Can'!O37/Hrs_Wkd_Can!O11),"..",'M&amp;E_K_Can'!O37/Hrs_Wkd_Can!O11)</f>
        <v>39.448678189933567</v>
      </c>
      <c r="P11" s="24">
        <f>IF(ISERROR('M&amp;E_K_Can'!P37/Hrs_Wkd_Can!P11),"..",'M&amp;E_K_Can'!P37/Hrs_Wkd_Can!P11)</f>
        <v>36.659947967075411</v>
      </c>
      <c r="Q11" s="24">
        <f>IF(ISERROR('M&amp;E_K_Can'!Q37/Hrs_Wkd_Can!Q11),"..",'M&amp;E_K_Can'!Q37/Hrs_Wkd_Can!Q11)</f>
        <v>4.7622895689870592</v>
      </c>
      <c r="R11" s="24">
        <f>IF(ISERROR('M&amp;E_K_Can'!R37/Hrs_Wkd_Can!R11),"..",'M&amp;E_K_Can'!R37/Hrs_Wkd_Can!R11)</f>
        <v>1.5336192544662528</v>
      </c>
      <c r="S11" s="24">
        <f>IF(ISERROR('M&amp;E_K_Can'!S37/Hrs_Wkd_Can!S11),"..",'M&amp;E_K_Can'!S37/Hrs_Wkd_Can!S11)</f>
        <v>5.253895551437596</v>
      </c>
      <c r="T11" s="24">
        <f>IF(ISERROR('M&amp;E_K_Can'!T37/Hrs_Wkd_Can!T11),"..",'M&amp;E_K_Can'!T37/Hrs_Wkd_Can!T11)</f>
        <v>1.8309856679230647</v>
      </c>
      <c r="U11" s="23">
        <f>IF(ISERROR('M&amp;E_K_Can'!U37/Hrs_Wkd_Can!U11),"..",'M&amp;E_K_Can'!U37/Hrs_Wkd_Can!U11)</f>
        <v>1.4029645144096869</v>
      </c>
      <c r="V11" s="24">
        <f>IF(ISERROR('M&amp;E_K_Can'!V37/Hrs_Wkd_Can!V11),"..",'M&amp;E_K_Can'!V37/Hrs_Wkd_Can!V11)</f>
        <v>13.883745053803651</v>
      </c>
      <c r="W11" s="24">
        <f>IF(ISERROR('M&amp;E_K_Can'!W37/Hrs_Wkd_Can!W11),"..",'M&amp;E_K_Can'!W37/Hrs_Wkd_Can!W11)</f>
        <v>33.562737136812501</v>
      </c>
      <c r="X11" s="24" t="str">
        <f>IF(ISERROR('M&amp;E_K_Can'!X37/Hrs_Wkd_Can!X11),"..",'M&amp;E_K_Can'!X37/Hrs_Wkd_Can!X11)</f>
        <v>..</v>
      </c>
      <c r="Y11" s="11" t="str">
        <f>IF(ISERROR('M&amp;E_K_Can'!Y37/Hrs_Wkd_Can!Y11),"..",'M&amp;E_K_Can'!Y37/Hrs_Wkd_Can!Y11)</f>
        <v>..</v>
      </c>
    </row>
    <row r="12" spans="1:25">
      <c r="A12" s="5">
        <v>2004</v>
      </c>
      <c r="B12" s="28">
        <f>IF(ISERROR('M&amp;E_K_Can'!B38/Hrs_Wkd_Can!B12),"..",'M&amp;E_K_Can'!B38/Hrs_Wkd_Can!B12)</f>
        <v>14.082887790259299</v>
      </c>
      <c r="C12" s="22">
        <f>IF(ISERROR('M&amp;E_K_Can'!C38/Hrs_Wkd_Can!C12),"..",'M&amp;E_K_Can'!C38/Hrs_Wkd_Can!C12)</f>
        <v>21.781851617646371</v>
      </c>
      <c r="D12" s="24">
        <f>IF(ISERROR('M&amp;E_K_Can'!D38/Hrs_Wkd_Can!D12),"..",'M&amp;E_K_Can'!D38/Hrs_Wkd_Can!D12)</f>
        <v>12.939006375326031</v>
      </c>
      <c r="E12" s="24">
        <f>IF(ISERROR('M&amp;E_K_Can'!E38/Hrs_Wkd_Can!E12),"..",'M&amp;E_K_Can'!E38/Hrs_Wkd_Can!E12)</f>
        <v>64.500415729826415</v>
      </c>
      <c r="F12" s="24">
        <f>IF(ISERROR('M&amp;E_K_Can'!F38/Hrs_Wkd_Can!F12),"..",'M&amp;E_K_Can'!F38/Hrs_Wkd_Can!F12)</f>
        <v>189.99891112159659</v>
      </c>
      <c r="G12" s="24">
        <f>IF(ISERROR('M&amp;E_K_Can'!G38/Hrs_Wkd_Can!G12),"..",'M&amp;E_K_Can'!G38/Hrs_Wkd_Can!G12)</f>
        <v>5.1844618117978465</v>
      </c>
      <c r="H12" s="24">
        <f>IF(ISERROR('M&amp;E_K_Can'!H38/Hrs_Wkd_Can!H12),"..",'M&amp;E_K_Can'!H38/Hrs_Wkd_Can!H12)</f>
        <v>20.294215667049045</v>
      </c>
      <c r="I12" s="24" t="str">
        <f>IF(ISERROR('M&amp;E_K_Can'!I38/Hrs_Wkd_Can!I12),"..",'M&amp;E_K_Can'!I38/Hrs_Wkd_Can!I12)</f>
        <v>..</v>
      </c>
      <c r="J12" s="23" t="str">
        <f>IF(ISERROR('M&amp;E_K_Can'!J38/Hrs_Wkd_Can!J12),"..",'M&amp;E_K_Can'!J38/Hrs_Wkd_Can!J12)</f>
        <v>..</v>
      </c>
      <c r="K12" s="24">
        <f>IF(ISERROR('M&amp;E_K_Can'!K38/Hrs_Wkd_Can!K12),"..",'M&amp;E_K_Can'!K38/Hrs_Wkd_Can!K12)</f>
        <v>10.453908990931422</v>
      </c>
      <c r="L12" s="24">
        <f>IF(ISERROR('M&amp;E_K_Can'!L38/Hrs_Wkd_Can!L12),"..",'M&amp;E_K_Can'!L38/Hrs_Wkd_Can!L12)</f>
        <v>5.867481131413415</v>
      </c>
      <c r="M12" s="24">
        <f>IF(ISERROR('M&amp;E_K_Can'!M38/Hrs_Wkd_Can!M12),"..",'M&amp;E_K_Can'!M38/Hrs_Wkd_Can!M12)</f>
        <v>4.1210712647401868</v>
      </c>
      <c r="N12" s="24">
        <f>IF(ISERROR('M&amp;E_K_Can'!N38/Hrs_Wkd_Can!N12),"..",'M&amp;E_K_Can'!N38/Hrs_Wkd_Can!N12)</f>
        <v>21.430834160039009</v>
      </c>
      <c r="O12" s="24">
        <f>IF(ISERROR('M&amp;E_K_Can'!O38/Hrs_Wkd_Can!O12),"..",'M&amp;E_K_Can'!O38/Hrs_Wkd_Can!O12)</f>
        <v>41.031941803026598</v>
      </c>
      <c r="P12" s="24">
        <f>IF(ISERROR('M&amp;E_K_Can'!P38/Hrs_Wkd_Can!P12),"..",'M&amp;E_K_Can'!P38/Hrs_Wkd_Can!P12)</f>
        <v>38.07930396013154</v>
      </c>
      <c r="Q12" s="24">
        <f>IF(ISERROR('M&amp;E_K_Can'!Q38/Hrs_Wkd_Can!Q12),"..",'M&amp;E_K_Can'!Q38/Hrs_Wkd_Can!Q12)</f>
        <v>4.9376604260844532</v>
      </c>
      <c r="R12" s="24">
        <f>IF(ISERROR('M&amp;E_K_Can'!R38/Hrs_Wkd_Can!R12),"..",'M&amp;E_K_Can'!R38/Hrs_Wkd_Can!R12)</f>
        <v>1.6634607675008231</v>
      </c>
      <c r="S12" s="24">
        <f>IF(ISERROR('M&amp;E_K_Can'!S38/Hrs_Wkd_Can!S12),"..",'M&amp;E_K_Can'!S38/Hrs_Wkd_Can!S12)</f>
        <v>5.1666462034218847</v>
      </c>
      <c r="T12" s="24">
        <f>IF(ISERROR('M&amp;E_K_Can'!T38/Hrs_Wkd_Can!T12),"..",'M&amp;E_K_Can'!T38/Hrs_Wkd_Can!T12)</f>
        <v>2.0118099383387742</v>
      </c>
      <c r="U12" s="23">
        <f>IF(ISERROR('M&amp;E_K_Can'!U38/Hrs_Wkd_Can!U12),"..",'M&amp;E_K_Can'!U38/Hrs_Wkd_Can!U12)</f>
        <v>1.5035517206179934</v>
      </c>
      <c r="V12" s="24">
        <f>IF(ISERROR('M&amp;E_K_Can'!V38/Hrs_Wkd_Can!V12),"..",'M&amp;E_K_Can'!V38/Hrs_Wkd_Can!V12)</f>
        <v>13.999205209100134</v>
      </c>
      <c r="W12" s="24">
        <f>IF(ISERROR('M&amp;E_K_Can'!W38/Hrs_Wkd_Can!W12),"..",'M&amp;E_K_Can'!W38/Hrs_Wkd_Can!W12)</f>
        <v>33.713112322567007</v>
      </c>
      <c r="X12" s="24" t="str">
        <f>IF(ISERROR('M&amp;E_K_Can'!X38/Hrs_Wkd_Can!X12),"..",'M&amp;E_K_Can'!X38/Hrs_Wkd_Can!X12)</f>
        <v>..</v>
      </c>
      <c r="Y12" s="11" t="str">
        <f>IF(ISERROR('M&amp;E_K_Can'!Y38/Hrs_Wkd_Can!Y12),"..",'M&amp;E_K_Can'!Y38/Hrs_Wkd_Can!Y12)</f>
        <v>..</v>
      </c>
    </row>
    <row r="13" spans="1:25">
      <c r="A13" s="5">
        <v>2005</v>
      </c>
      <c r="B13" s="28">
        <f>IF(ISERROR('M&amp;E_K_Can'!B39/Hrs_Wkd_Can!B13),"..",'M&amp;E_K_Can'!B39/Hrs_Wkd_Can!B13)</f>
        <v>14.837257527855742</v>
      </c>
      <c r="C13" s="22">
        <f>IF(ISERROR('M&amp;E_K_Can'!C39/Hrs_Wkd_Can!C13),"..",'M&amp;E_K_Can'!C39/Hrs_Wkd_Can!C13)</f>
        <v>22.493145403334097</v>
      </c>
      <c r="D13" s="24">
        <f>IF(ISERROR('M&amp;E_K_Can'!D39/Hrs_Wkd_Can!D13),"..",'M&amp;E_K_Can'!D39/Hrs_Wkd_Can!D13)</f>
        <v>13.140053353444685</v>
      </c>
      <c r="E13" s="24">
        <f>IF(ISERROR('M&amp;E_K_Can'!E39/Hrs_Wkd_Can!E13),"..",'M&amp;E_K_Can'!E39/Hrs_Wkd_Can!E13)</f>
        <v>68.865341251721688</v>
      </c>
      <c r="F13" s="24">
        <f>IF(ISERROR('M&amp;E_K_Can'!F39/Hrs_Wkd_Can!F13),"..",'M&amp;E_K_Can'!F39/Hrs_Wkd_Can!F13)</f>
        <v>180.24585021956244</v>
      </c>
      <c r="G13" s="24">
        <f>IF(ISERROR('M&amp;E_K_Can'!G39/Hrs_Wkd_Can!G13),"..",'M&amp;E_K_Can'!G39/Hrs_Wkd_Can!G13)</f>
        <v>5.2805355730910071</v>
      </c>
      <c r="H13" s="24">
        <f>IF(ISERROR('M&amp;E_K_Can'!H39/Hrs_Wkd_Can!H13),"..",'M&amp;E_K_Can'!H39/Hrs_Wkd_Can!H13)</f>
        <v>21.106999107865306</v>
      </c>
      <c r="I13" s="24" t="str">
        <f>IF(ISERROR('M&amp;E_K_Can'!I39/Hrs_Wkd_Can!I13),"..",'M&amp;E_K_Can'!I39/Hrs_Wkd_Can!I13)</f>
        <v>..</v>
      </c>
      <c r="J13" s="23" t="str">
        <f>IF(ISERROR('M&amp;E_K_Can'!J39/Hrs_Wkd_Can!J13),"..",'M&amp;E_K_Can'!J39/Hrs_Wkd_Can!J13)</f>
        <v>..</v>
      </c>
      <c r="K13" s="24">
        <f>IF(ISERROR('M&amp;E_K_Can'!K39/Hrs_Wkd_Can!K13),"..",'M&amp;E_K_Can'!K39/Hrs_Wkd_Can!K13)</f>
        <v>11.1988434072967</v>
      </c>
      <c r="L13" s="24">
        <f>IF(ISERROR('M&amp;E_K_Can'!L39/Hrs_Wkd_Can!L13),"..",'M&amp;E_K_Can'!L39/Hrs_Wkd_Can!L13)</f>
        <v>6.3373270093529008</v>
      </c>
      <c r="M13" s="24">
        <f>IF(ISERROR('M&amp;E_K_Can'!M39/Hrs_Wkd_Can!M13),"..",'M&amp;E_K_Can'!M39/Hrs_Wkd_Can!M13)</f>
        <v>4.3515824934137175</v>
      </c>
      <c r="N13" s="24">
        <f>IF(ISERROR('M&amp;E_K_Can'!N39/Hrs_Wkd_Can!N13),"..",'M&amp;E_K_Can'!N39/Hrs_Wkd_Can!N13)</f>
        <v>23.152107680850087</v>
      </c>
      <c r="O13" s="24">
        <f>IF(ISERROR('M&amp;E_K_Can'!O39/Hrs_Wkd_Can!O13),"..",'M&amp;E_K_Can'!O39/Hrs_Wkd_Can!O13)</f>
        <v>43.368314096559608</v>
      </c>
      <c r="P13" s="24">
        <f>IF(ISERROR('M&amp;E_K_Can'!P39/Hrs_Wkd_Can!P13),"..",'M&amp;E_K_Can'!P39/Hrs_Wkd_Can!P13)</f>
        <v>40.222419401888757</v>
      </c>
      <c r="Q13" s="24">
        <f>IF(ISERROR('M&amp;E_K_Can'!Q39/Hrs_Wkd_Can!Q13),"..",'M&amp;E_K_Can'!Q39/Hrs_Wkd_Can!Q13)</f>
        <v>4.9897427711662496</v>
      </c>
      <c r="R13" s="24">
        <f>IF(ISERROR('M&amp;E_K_Can'!R39/Hrs_Wkd_Can!R13),"..",'M&amp;E_K_Can'!R39/Hrs_Wkd_Can!R13)</f>
        <v>1.831113296246726</v>
      </c>
      <c r="S13" s="24">
        <f>IF(ISERROR('M&amp;E_K_Can'!S39/Hrs_Wkd_Can!S13),"..",'M&amp;E_K_Can'!S39/Hrs_Wkd_Can!S13)</f>
        <v>5.9281167469591285</v>
      </c>
      <c r="T13" s="24">
        <f>IF(ISERROR('M&amp;E_K_Can'!T39/Hrs_Wkd_Can!T13),"..",'M&amp;E_K_Can'!T39/Hrs_Wkd_Can!T13)</f>
        <v>2.1901802448319825</v>
      </c>
      <c r="U13" s="23">
        <f>IF(ISERROR('M&amp;E_K_Can'!U39/Hrs_Wkd_Can!U13),"..",'M&amp;E_K_Can'!U39/Hrs_Wkd_Can!U13)</f>
        <v>1.6346910926988094</v>
      </c>
      <c r="V13" s="24">
        <f>IF(ISERROR('M&amp;E_K_Can'!V39/Hrs_Wkd_Can!V13),"..",'M&amp;E_K_Can'!V39/Hrs_Wkd_Can!V13)</f>
        <v>14.773107115181555</v>
      </c>
      <c r="W13" s="24">
        <f>IF(ISERROR('M&amp;E_K_Can'!W39/Hrs_Wkd_Can!W13),"..",'M&amp;E_K_Can'!W39/Hrs_Wkd_Can!W13)</f>
        <v>35.420542923138868</v>
      </c>
      <c r="X13" s="24" t="str">
        <f>IF(ISERROR('M&amp;E_K_Can'!X39/Hrs_Wkd_Can!X13),"..",'M&amp;E_K_Can'!X39/Hrs_Wkd_Can!X13)</f>
        <v>..</v>
      </c>
      <c r="Y13" s="11" t="str">
        <f>IF(ISERROR('M&amp;E_K_Can'!Y39/Hrs_Wkd_Can!Y13),"..",'M&amp;E_K_Can'!Y39/Hrs_Wkd_Can!Y13)</f>
        <v>..</v>
      </c>
    </row>
    <row r="14" spans="1:25">
      <c r="A14" s="5">
        <v>2006</v>
      </c>
      <c r="B14" s="28">
        <f>IF(ISERROR('M&amp;E_K_Can'!B40/Hrs_Wkd_Can!B14),"..",'M&amp;E_K_Can'!B40/Hrs_Wkd_Can!B14)</f>
        <v>15.63086385025065</v>
      </c>
      <c r="C14" s="22">
        <f>IF(ISERROR('M&amp;E_K_Can'!C40/Hrs_Wkd_Can!C14),"..",'M&amp;E_K_Can'!C40/Hrs_Wkd_Can!C14)</f>
        <v>23.513108613243752</v>
      </c>
      <c r="D14" s="24">
        <f>IF(ISERROR('M&amp;E_K_Can'!D40/Hrs_Wkd_Can!D14),"..",'M&amp;E_K_Can'!D40/Hrs_Wkd_Can!D14)</f>
        <v>13.469605151302654</v>
      </c>
      <c r="E14" s="24">
        <f>IF(ISERROR('M&amp;E_K_Can'!E40/Hrs_Wkd_Can!E14),"..",'M&amp;E_K_Can'!E40/Hrs_Wkd_Can!E14)</f>
        <v>74.227799833173393</v>
      </c>
      <c r="F14" s="24">
        <f>IF(ISERROR('M&amp;E_K_Can'!F40/Hrs_Wkd_Can!F14),"..",'M&amp;E_K_Can'!F40/Hrs_Wkd_Can!F14)</f>
        <v>188.98869968234129</v>
      </c>
      <c r="G14" s="24">
        <f>IF(ISERROR('M&amp;E_K_Can'!G40/Hrs_Wkd_Can!G14),"..",'M&amp;E_K_Can'!G40/Hrs_Wkd_Can!G14)</f>
        <v>5.3968718036176897</v>
      </c>
      <c r="H14" s="24">
        <f>IF(ISERROR('M&amp;E_K_Can'!H40/Hrs_Wkd_Can!H14),"..",'M&amp;E_K_Can'!H40/Hrs_Wkd_Can!H14)</f>
        <v>22.16078613265449</v>
      </c>
      <c r="I14" s="24" t="str">
        <f>IF(ISERROR('M&amp;E_K_Can'!I40/Hrs_Wkd_Can!I14),"..",'M&amp;E_K_Can'!I40/Hrs_Wkd_Can!I14)</f>
        <v>..</v>
      </c>
      <c r="J14" s="23" t="str">
        <f>IF(ISERROR('M&amp;E_K_Can'!J40/Hrs_Wkd_Can!J14),"..",'M&amp;E_K_Can'!J40/Hrs_Wkd_Can!J14)</f>
        <v>..</v>
      </c>
      <c r="K14" s="24">
        <f>IF(ISERROR('M&amp;E_K_Can'!K40/Hrs_Wkd_Can!K14),"..",'M&amp;E_K_Can'!K40/Hrs_Wkd_Can!K14)</f>
        <v>11.951332427524809</v>
      </c>
      <c r="L14" s="24">
        <f>IF(ISERROR('M&amp;E_K_Can'!L40/Hrs_Wkd_Can!L14),"..",'M&amp;E_K_Can'!L40/Hrs_Wkd_Can!L14)</f>
        <v>6.7712907309618036</v>
      </c>
      <c r="M14" s="24">
        <f>IF(ISERROR('M&amp;E_K_Can'!M40/Hrs_Wkd_Can!M14),"..",'M&amp;E_K_Can'!M40/Hrs_Wkd_Can!M14)</f>
        <v>4.5598234962000106</v>
      </c>
      <c r="N14" s="24">
        <f>IF(ISERROR('M&amp;E_K_Can'!N40/Hrs_Wkd_Can!N14),"..",'M&amp;E_K_Can'!N40/Hrs_Wkd_Can!N14)</f>
        <v>23.204164377691658</v>
      </c>
      <c r="O14" s="24">
        <f>IF(ISERROR('M&amp;E_K_Can'!O40/Hrs_Wkd_Can!O14),"..",'M&amp;E_K_Can'!O40/Hrs_Wkd_Can!O14)</f>
        <v>45.2456966273907</v>
      </c>
      <c r="P14" s="24">
        <f>IF(ISERROR('M&amp;E_K_Can'!P40/Hrs_Wkd_Can!P14),"..",'M&amp;E_K_Can'!P40/Hrs_Wkd_Can!P14)</f>
        <v>44.102355699691735</v>
      </c>
      <c r="Q14" s="24">
        <f>IF(ISERROR('M&amp;E_K_Can'!Q40/Hrs_Wkd_Can!Q14),"..",'M&amp;E_K_Can'!Q40/Hrs_Wkd_Can!Q14)</f>
        <v>5.1938608401502746</v>
      </c>
      <c r="R14" s="24">
        <f>IF(ISERROR('M&amp;E_K_Can'!R40/Hrs_Wkd_Can!R14),"..",'M&amp;E_K_Can'!R40/Hrs_Wkd_Can!R14)</f>
        <v>2.3622866807855494</v>
      </c>
      <c r="S14" s="24">
        <f>IF(ISERROR('M&amp;E_K_Can'!S40/Hrs_Wkd_Can!S14),"..",'M&amp;E_K_Can'!S40/Hrs_Wkd_Can!S14)</f>
        <v>6.0285848821427583</v>
      </c>
      <c r="T14" s="24">
        <f>IF(ISERROR('M&amp;E_K_Can'!T40/Hrs_Wkd_Can!T14),"..",'M&amp;E_K_Can'!T40/Hrs_Wkd_Can!T14)</f>
        <v>2.1433947823120079</v>
      </c>
      <c r="U14" s="23">
        <f>IF(ISERROR('M&amp;E_K_Can'!U40/Hrs_Wkd_Can!U14),"..",'M&amp;E_K_Can'!U40/Hrs_Wkd_Can!U14)</f>
        <v>1.6586415442807072</v>
      </c>
      <c r="V14" s="24">
        <f>IF(ISERROR('M&amp;E_K_Can'!V40/Hrs_Wkd_Can!V14),"..",'M&amp;E_K_Can'!V40/Hrs_Wkd_Can!V14)</f>
        <v>15.578914992285634</v>
      </c>
      <c r="W14" s="24">
        <f>IF(ISERROR('M&amp;E_K_Can'!W40/Hrs_Wkd_Can!W14),"..",'M&amp;E_K_Can'!W40/Hrs_Wkd_Can!W14)</f>
        <v>38.074877399454763</v>
      </c>
      <c r="X14" s="24" t="str">
        <f>IF(ISERROR('M&amp;E_K_Can'!X40/Hrs_Wkd_Can!X14),"..",'M&amp;E_K_Can'!X40/Hrs_Wkd_Can!X14)</f>
        <v>..</v>
      </c>
      <c r="Y14" s="11" t="str">
        <f>IF(ISERROR('M&amp;E_K_Can'!Y40/Hrs_Wkd_Can!Y14),"..",'M&amp;E_K_Can'!Y40/Hrs_Wkd_Can!Y14)</f>
        <v>..</v>
      </c>
    </row>
    <row r="15" spans="1:25">
      <c r="A15" s="5">
        <v>2007</v>
      </c>
      <c r="B15" s="28">
        <f>IF(ISERROR('M&amp;E_K_Can'!B41/Hrs_Wkd_Can!B15),"..",'M&amp;E_K_Can'!B41/Hrs_Wkd_Can!B15)</f>
        <v>16.142963594693217</v>
      </c>
      <c r="C15" s="22">
        <f>IF(ISERROR('M&amp;E_K_Can'!C41/Hrs_Wkd_Can!C15),"..",'M&amp;E_K_Can'!C41/Hrs_Wkd_Can!C15)</f>
        <v>24.298260117435063</v>
      </c>
      <c r="D15" s="24">
        <f>IF(ISERROR('M&amp;E_K_Can'!D41/Hrs_Wkd_Can!D15),"..",'M&amp;E_K_Can'!D41/Hrs_Wkd_Can!D15)</f>
        <v>14.112899428345402</v>
      </c>
      <c r="E15" s="24">
        <f>IF(ISERROR('M&amp;E_K_Can'!E41/Hrs_Wkd_Can!E15),"..",'M&amp;E_K_Can'!E41/Hrs_Wkd_Can!E15)</f>
        <v>81.680198545624364</v>
      </c>
      <c r="F15" s="24">
        <f>IF(ISERROR('M&amp;E_K_Can'!F41/Hrs_Wkd_Can!F15),"..",'M&amp;E_K_Can'!F41/Hrs_Wkd_Can!F15)</f>
        <v>198.61845134975113</v>
      </c>
      <c r="G15" s="24">
        <f>IF(ISERROR('M&amp;E_K_Can'!G41/Hrs_Wkd_Can!G15),"..",'M&amp;E_K_Can'!G41/Hrs_Wkd_Can!G15)</f>
        <v>5.5971717372902452</v>
      </c>
      <c r="H15" s="24">
        <f>IF(ISERROR('M&amp;E_K_Can'!H41/Hrs_Wkd_Can!H15),"..",'M&amp;E_K_Can'!H41/Hrs_Wkd_Can!H15)</f>
        <v>23.198606352927868</v>
      </c>
      <c r="I15" s="24" t="str">
        <f>IF(ISERROR('M&amp;E_K_Can'!I41/Hrs_Wkd_Can!I15),"..",'M&amp;E_K_Can'!I41/Hrs_Wkd_Can!I15)</f>
        <v>..</v>
      </c>
      <c r="J15" s="23" t="str">
        <f>IF(ISERROR('M&amp;E_K_Can'!J41/Hrs_Wkd_Can!J15),"..",'M&amp;E_K_Can'!J41/Hrs_Wkd_Can!J15)</f>
        <v>..</v>
      </c>
      <c r="K15" s="24">
        <f>IF(ISERROR('M&amp;E_K_Can'!K41/Hrs_Wkd_Can!K15),"..",'M&amp;E_K_Can'!K41/Hrs_Wkd_Can!K15)</f>
        <v>12.398598046169964</v>
      </c>
      <c r="L15" s="24">
        <f>IF(ISERROR('M&amp;E_K_Can'!L41/Hrs_Wkd_Can!L15),"..",'M&amp;E_K_Can'!L41/Hrs_Wkd_Can!L15)</f>
        <v>7.2055949283314957</v>
      </c>
      <c r="M15" s="24">
        <f>IF(ISERROR('M&amp;E_K_Can'!M41/Hrs_Wkd_Can!M15),"..",'M&amp;E_K_Can'!M41/Hrs_Wkd_Can!M15)</f>
        <v>4.8851622658469029</v>
      </c>
      <c r="N15" s="24">
        <f>IF(ISERROR('M&amp;E_K_Can'!N41/Hrs_Wkd_Can!N15),"..",'M&amp;E_K_Can'!N41/Hrs_Wkd_Can!N15)</f>
        <v>25.054415158274413</v>
      </c>
      <c r="O15" s="24">
        <f>IF(ISERROR('M&amp;E_K_Can'!O41/Hrs_Wkd_Can!O15),"..",'M&amp;E_K_Can'!O41/Hrs_Wkd_Can!O15)</f>
        <v>43.791366059926247</v>
      </c>
      <c r="P15" s="24">
        <f>IF(ISERROR('M&amp;E_K_Can'!P41/Hrs_Wkd_Can!P15),"..",'M&amp;E_K_Can'!P41/Hrs_Wkd_Can!P15)</f>
        <v>46.265729349365337</v>
      </c>
      <c r="Q15" s="24">
        <f>IF(ISERROR('M&amp;E_K_Can'!Q41/Hrs_Wkd_Can!Q15),"..",'M&amp;E_K_Can'!Q41/Hrs_Wkd_Can!Q15)</f>
        <v>5.4430192343490269</v>
      </c>
      <c r="R15" s="24">
        <f>IF(ISERROR('M&amp;E_K_Can'!R41/Hrs_Wkd_Can!R15),"..",'M&amp;E_K_Can'!R41/Hrs_Wkd_Can!R15)</f>
        <v>2.5707086932306802</v>
      </c>
      <c r="S15" s="24">
        <f>IF(ISERROR('M&amp;E_K_Can'!S41/Hrs_Wkd_Can!S15),"..",'M&amp;E_K_Can'!S41/Hrs_Wkd_Can!S15)</f>
        <v>6.356216520687326</v>
      </c>
      <c r="T15" s="24">
        <f>IF(ISERROR('M&amp;E_K_Can'!T41/Hrs_Wkd_Can!T15),"..",'M&amp;E_K_Can'!T41/Hrs_Wkd_Can!T15)</f>
        <v>2.2065386296109453</v>
      </c>
      <c r="U15" s="23">
        <f>IF(ISERROR('M&amp;E_K_Can'!U41/Hrs_Wkd_Can!U15),"..",'M&amp;E_K_Can'!U41/Hrs_Wkd_Can!U15)</f>
        <v>1.676409042752252</v>
      </c>
      <c r="V15" s="24">
        <f>IF(ISERROR('M&amp;E_K_Can'!V41/Hrs_Wkd_Can!V15),"..",'M&amp;E_K_Can'!V41/Hrs_Wkd_Can!V15)</f>
        <v>16.090170662140441</v>
      </c>
      <c r="W15" s="24">
        <f>IF(ISERROR('M&amp;E_K_Can'!W41/Hrs_Wkd_Can!W15),"..",'M&amp;E_K_Can'!W41/Hrs_Wkd_Can!W15)</f>
        <v>40.580625910519011</v>
      </c>
      <c r="X15" s="24" t="str">
        <f>IF(ISERROR('M&amp;E_K_Can'!X41/Hrs_Wkd_Can!X15),"..",'M&amp;E_K_Can'!X41/Hrs_Wkd_Can!X15)</f>
        <v>..</v>
      </c>
      <c r="Y15" s="11" t="str">
        <f>IF(ISERROR('M&amp;E_K_Can'!Y41/Hrs_Wkd_Can!Y15),"..",'M&amp;E_K_Can'!Y41/Hrs_Wkd_Can!Y15)</f>
        <v>..</v>
      </c>
    </row>
    <row r="16" spans="1:25">
      <c r="A16" s="5">
        <v>2008</v>
      </c>
      <c r="B16" s="28">
        <f>IF(ISERROR('M&amp;E_K_Can'!B42/Hrs_Wkd_Can!B16),"..",'M&amp;E_K_Can'!B42/Hrs_Wkd_Can!B16)</f>
        <v>16.614562770489137</v>
      </c>
      <c r="C16" s="22">
        <f>IF(ISERROR('M&amp;E_K_Can'!C42/Hrs_Wkd_Can!C16),"..",'M&amp;E_K_Can'!C42/Hrs_Wkd_Can!C16)</f>
        <v>25.259319278297227</v>
      </c>
      <c r="D16" s="24">
        <f>IF(ISERROR('M&amp;E_K_Can'!D42/Hrs_Wkd_Can!D16),"..",'M&amp;E_K_Can'!D42/Hrs_Wkd_Can!D16)</f>
        <v>15.79708375371921</v>
      </c>
      <c r="E16" s="24">
        <f>IF(ISERROR('M&amp;E_K_Can'!E42/Hrs_Wkd_Can!E16),"..",'M&amp;E_K_Can'!E42/Hrs_Wkd_Can!E16)</f>
        <v>85.50567597492406</v>
      </c>
      <c r="F16" s="24">
        <f>IF(ISERROR('M&amp;E_K_Can'!F42/Hrs_Wkd_Can!F16),"..",'M&amp;E_K_Can'!F42/Hrs_Wkd_Can!F16)</f>
        <v>191.73050575484726</v>
      </c>
      <c r="G16" s="24">
        <f>IF(ISERROR('M&amp;E_K_Can'!G42/Hrs_Wkd_Can!G16),"..",'M&amp;E_K_Can'!G42/Hrs_Wkd_Can!G16)</f>
        <v>5.8098262372482523</v>
      </c>
      <c r="H16" s="24">
        <f>IF(ISERROR('M&amp;E_K_Can'!H42/Hrs_Wkd_Can!H16),"..",'M&amp;E_K_Can'!H42/Hrs_Wkd_Can!H16)</f>
        <v>24.314587091349228</v>
      </c>
      <c r="I16" s="24" t="str">
        <f>IF(ISERROR('M&amp;E_K_Can'!I42/Hrs_Wkd_Can!I16),"..",'M&amp;E_K_Can'!I42/Hrs_Wkd_Can!I16)</f>
        <v>..</v>
      </c>
      <c r="J16" s="23" t="str">
        <f>IF(ISERROR('M&amp;E_K_Can'!J42/Hrs_Wkd_Can!J16),"..",'M&amp;E_K_Can'!J42/Hrs_Wkd_Can!J16)</f>
        <v>..</v>
      </c>
      <c r="K16" s="24">
        <f>IF(ISERROR('M&amp;E_K_Can'!K42/Hrs_Wkd_Can!K16),"..",'M&amp;E_K_Can'!K42/Hrs_Wkd_Can!K16)</f>
        <v>12.738832619793596</v>
      </c>
      <c r="L16" s="24">
        <f>IF(ISERROR('M&amp;E_K_Can'!L42/Hrs_Wkd_Can!L16),"..",'M&amp;E_K_Can'!L42/Hrs_Wkd_Can!L16)</f>
        <v>7.7091775867984627</v>
      </c>
      <c r="M16" s="24">
        <f>IF(ISERROR('M&amp;E_K_Can'!M42/Hrs_Wkd_Can!M16),"..",'M&amp;E_K_Can'!M42/Hrs_Wkd_Can!M16)</f>
        <v>5.2727809470618734</v>
      </c>
      <c r="N16" s="24">
        <f>IF(ISERROR('M&amp;E_K_Can'!N42/Hrs_Wkd_Can!N16),"..",'M&amp;E_K_Can'!N42/Hrs_Wkd_Can!N16)</f>
        <v>26.57831215674414</v>
      </c>
      <c r="O16" s="24">
        <f>IF(ISERROR('M&amp;E_K_Can'!O42/Hrs_Wkd_Can!O16),"..",'M&amp;E_K_Can'!O42/Hrs_Wkd_Can!O16)</f>
        <v>43.292119318813363</v>
      </c>
      <c r="P16" s="24">
        <f>IF(ISERROR('M&amp;E_K_Can'!P42/Hrs_Wkd_Can!P16),"..",'M&amp;E_K_Can'!P42/Hrs_Wkd_Can!P16)</f>
        <v>45.809133615582816</v>
      </c>
      <c r="Q16" s="24">
        <f>IF(ISERROR('M&amp;E_K_Can'!Q42/Hrs_Wkd_Can!Q16),"..",'M&amp;E_K_Can'!Q42/Hrs_Wkd_Can!Q16)</f>
        <v>5.6289460621537257</v>
      </c>
      <c r="R16" s="24">
        <f>IF(ISERROR('M&amp;E_K_Can'!R42/Hrs_Wkd_Can!R16),"..",'M&amp;E_K_Can'!R42/Hrs_Wkd_Can!R16)</f>
        <v>2.9878864165827976</v>
      </c>
      <c r="S16" s="24">
        <f>IF(ISERROR('M&amp;E_K_Can'!S42/Hrs_Wkd_Can!S16),"..",'M&amp;E_K_Can'!S42/Hrs_Wkd_Can!S16)</f>
        <v>6.6251541468218527</v>
      </c>
      <c r="T16" s="24">
        <f>IF(ISERROR('M&amp;E_K_Can'!T42/Hrs_Wkd_Can!T16),"..",'M&amp;E_K_Can'!T42/Hrs_Wkd_Can!T16)</f>
        <v>2.2177456307411867</v>
      </c>
      <c r="U16" s="23">
        <f>IF(ISERROR('M&amp;E_K_Can'!U42/Hrs_Wkd_Can!U16),"..",'M&amp;E_K_Can'!U42/Hrs_Wkd_Can!U16)</f>
        <v>1.7538715573147328</v>
      </c>
      <c r="V16" s="24">
        <f>IF(ISERROR('M&amp;E_K_Can'!V42/Hrs_Wkd_Can!V16),"..",'M&amp;E_K_Can'!V42/Hrs_Wkd_Can!V16)</f>
        <v>16.535639709900234</v>
      </c>
      <c r="W16" s="24">
        <f>IF(ISERROR('M&amp;E_K_Can'!W42/Hrs_Wkd_Can!W16),"..",'M&amp;E_K_Can'!W42/Hrs_Wkd_Can!W16)</f>
        <v>42.991613076518185</v>
      </c>
      <c r="X16" s="24" t="str">
        <f>IF(ISERROR('M&amp;E_K_Can'!X42/Hrs_Wkd_Can!X16),"..",'M&amp;E_K_Can'!X42/Hrs_Wkd_Can!X16)</f>
        <v>..</v>
      </c>
      <c r="Y16" s="11" t="str">
        <f>IF(ISERROR('M&amp;E_K_Can'!Y42/Hrs_Wkd_Can!Y16),"..",'M&amp;E_K_Can'!Y42/Hrs_Wkd_Can!Y16)</f>
        <v>..</v>
      </c>
    </row>
    <row r="17" spans="1:25">
      <c r="A17" s="5">
        <v>2009</v>
      </c>
      <c r="B17" s="28">
        <f>IF(ISERROR('M&amp;E_K_Can'!B43/Hrs_Wkd_Can!B17),"..",'M&amp;E_K_Can'!B43/Hrs_Wkd_Can!B17)</f>
        <v>16.890107667929549</v>
      </c>
      <c r="C17" s="22">
        <f>IF(ISERROR('M&amp;E_K_Can'!C43/Hrs_Wkd_Can!C17),"..",'M&amp;E_K_Can'!C43/Hrs_Wkd_Can!C17)</f>
        <v>26.670494955447953</v>
      </c>
      <c r="D17" s="24">
        <f>IF(ISERROR('M&amp;E_K_Can'!D43/Hrs_Wkd_Can!D17),"..",'M&amp;E_K_Can'!D43/Hrs_Wkd_Can!D17)</f>
        <v>16.210993918291191</v>
      </c>
      <c r="E17" s="24">
        <f>IF(ISERROR('M&amp;E_K_Can'!E43/Hrs_Wkd_Can!E17),"..",'M&amp;E_K_Can'!E43/Hrs_Wkd_Can!E17)</f>
        <v>99.21440413666771</v>
      </c>
      <c r="F17" s="24">
        <f>IF(ISERROR('M&amp;E_K_Can'!F43/Hrs_Wkd_Can!F17),"..",'M&amp;E_K_Can'!F43/Hrs_Wkd_Can!F17)</f>
        <v>186.48748888606633</v>
      </c>
      <c r="G17" s="24">
        <f>IF(ISERROR('M&amp;E_K_Can'!G43/Hrs_Wkd_Can!G17),"..",'M&amp;E_K_Can'!G43/Hrs_Wkd_Can!G17)</f>
        <v>6.2432236099179219</v>
      </c>
      <c r="H17" s="24">
        <f>IF(ISERROR('M&amp;E_K_Can'!H43/Hrs_Wkd_Can!H17),"..",'M&amp;E_K_Can'!H43/Hrs_Wkd_Can!H17)</f>
        <v>25.40229675228743</v>
      </c>
      <c r="I17" s="24" t="str">
        <f>IF(ISERROR('M&amp;E_K_Can'!I43/Hrs_Wkd_Can!I17),"..",'M&amp;E_K_Can'!I43/Hrs_Wkd_Can!I17)</f>
        <v>..</v>
      </c>
      <c r="J17" s="23" t="str">
        <f>IF(ISERROR('M&amp;E_K_Can'!J43/Hrs_Wkd_Can!J17),"..",'M&amp;E_K_Can'!J43/Hrs_Wkd_Can!J17)</f>
        <v>..</v>
      </c>
      <c r="K17" s="24">
        <f>IF(ISERROR('M&amp;E_K_Can'!K43/Hrs_Wkd_Can!K17),"..",'M&amp;E_K_Can'!K43/Hrs_Wkd_Can!K17)</f>
        <v>12.748448465060582</v>
      </c>
      <c r="L17" s="24">
        <f>IF(ISERROR('M&amp;E_K_Can'!L43/Hrs_Wkd_Can!L17),"..",'M&amp;E_K_Can'!L43/Hrs_Wkd_Can!L17)</f>
        <v>8.5397635833070176</v>
      </c>
      <c r="M17" s="24">
        <f>IF(ISERROR('M&amp;E_K_Can'!M43/Hrs_Wkd_Can!M17),"..",'M&amp;E_K_Can'!M43/Hrs_Wkd_Can!M17)</f>
        <v>5.3021357508594607</v>
      </c>
      <c r="N17" s="24">
        <f>IF(ISERROR('M&amp;E_K_Can'!N43/Hrs_Wkd_Can!N17),"..",'M&amp;E_K_Can'!N43/Hrs_Wkd_Can!N17)</f>
        <v>27.479567496301353</v>
      </c>
      <c r="O17" s="24">
        <f>IF(ISERROR('M&amp;E_K_Can'!O43/Hrs_Wkd_Can!O17),"..",'M&amp;E_K_Can'!O43/Hrs_Wkd_Can!O17)</f>
        <v>44.358353870364319</v>
      </c>
      <c r="P17" s="24">
        <f>IF(ISERROR('M&amp;E_K_Can'!P43/Hrs_Wkd_Can!P17),"..",'M&amp;E_K_Can'!P43/Hrs_Wkd_Can!P17)</f>
        <v>42.712838829251218</v>
      </c>
      <c r="Q17" s="24">
        <f>IF(ISERROR('M&amp;E_K_Can'!Q43/Hrs_Wkd_Can!Q17),"..",'M&amp;E_K_Can'!Q43/Hrs_Wkd_Can!Q17)</f>
        <v>5.7653087027696079</v>
      </c>
      <c r="R17" s="24">
        <f>IF(ISERROR('M&amp;E_K_Can'!R43/Hrs_Wkd_Can!R17),"..",'M&amp;E_K_Can'!R43/Hrs_Wkd_Can!R17)</f>
        <v>3.2464297696143003</v>
      </c>
      <c r="S17" s="24">
        <f>IF(ISERROR('M&amp;E_K_Can'!S43/Hrs_Wkd_Can!S17),"..",'M&amp;E_K_Can'!S43/Hrs_Wkd_Can!S17)</f>
        <v>6.7455213148322084</v>
      </c>
      <c r="T17" s="24">
        <f>IF(ISERROR('M&amp;E_K_Can'!T43/Hrs_Wkd_Can!T17),"..",'M&amp;E_K_Can'!T43/Hrs_Wkd_Can!T17)</f>
        <v>2.5088286449103143</v>
      </c>
      <c r="U17" s="23">
        <f>IF(ISERROR('M&amp;E_K_Can'!U43/Hrs_Wkd_Can!U17),"..",'M&amp;E_K_Can'!U43/Hrs_Wkd_Can!U17)</f>
        <v>1.9080701476129078</v>
      </c>
      <c r="V17" s="24">
        <f>IF(ISERROR('M&amp;E_K_Can'!V43/Hrs_Wkd_Can!V17),"..",'M&amp;E_K_Can'!V43/Hrs_Wkd_Can!V17)</f>
        <v>16.806143058840579</v>
      </c>
      <c r="W17" s="24">
        <f>IF(ISERROR('M&amp;E_K_Can'!W43/Hrs_Wkd_Can!W17),"..",'M&amp;E_K_Can'!W43/Hrs_Wkd_Can!W17)</f>
        <v>46.785503037833429</v>
      </c>
      <c r="X17" s="24" t="str">
        <f>IF(ISERROR('M&amp;E_K_Can'!X43/Hrs_Wkd_Can!X17),"..",'M&amp;E_K_Can'!X43/Hrs_Wkd_Can!X17)</f>
        <v>..</v>
      </c>
      <c r="Y17" s="11" t="str">
        <f>IF(ISERROR('M&amp;E_K_Can'!Y43/Hrs_Wkd_Can!Y17),"..",'M&amp;E_K_Can'!Y43/Hrs_Wkd_Can!Y17)</f>
        <v>..</v>
      </c>
    </row>
    <row r="18" spans="1:25">
      <c r="A18" s="5">
        <v>2010</v>
      </c>
      <c r="B18" s="28">
        <f>IF(ISERROR('M&amp;E_K_Can'!B44/Hrs_Wkd_Can!B18),"..",'M&amp;E_K_Can'!B44/Hrs_Wkd_Can!B18)</f>
        <v>16.590425240406269</v>
      </c>
      <c r="C18" s="22">
        <f>IF(ISERROR('M&amp;E_K_Can'!C44/Hrs_Wkd_Can!C18),"..",'M&amp;E_K_Can'!C44/Hrs_Wkd_Can!C18)</f>
        <v>26.068241474236814</v>
      </c>
      <c r="D18" s="24">
        <f>IF(ISERROR('M&amp;E_K_Can'!D44/Hrs_Wkd_Can!D18),"..",'M&amp;E_K_Can'!D44/Hrs_Wkd_Can!D18)</f>
        <v>17.217640381321278</v>
      </c>
      <c r="E18" s="24">
        <f>IF(ISERROR('M&amp;E_K_Can'!E44/Hrs_Wkd_Can!E18),"..",'M&amp;E_K_Can'!E44/Hrs_Wkd_Can!E18)</f>
        <v>94.655297233794442</v>
      </c>
      <c r="F18" s="24">
        <f>IF(ISERROR('M&amp;E_K_Can'!F44/Hrs_Wkd_Can!F18),"..",'M&amp;E_K_Can'!F44/Hrs_Wkd_Can!F18)</f>
        <v>193.20654866905832</v>
      </c>
      <c r="G18" s="24">
        <f>IF(ISERROR('M&amp;E_K_Can'!G44/Hrs_Wkd_Can!G18),"..",'M&amp;E_K_Can'!G44/Hrs_Wkd_Can!G18)</f>
        <v>6.2716503106763311</v>
      </c>
      <c r="H18" s="24">
        <f>IF(ISERROR('M&amp;E_K_Can'!H44/Hrs_Wkd_Can!H18),"..",'M&amp;E_K_Can'!H44/Hrs_Wkd_Can!H18)</f>
        <v>23.763054321001924</v>
      </c>
      <c r="I18" s="24" t="str">
        <f>IF(ISERROR('M&amp;E_K_Can'!I44/Hrs_Wkd_Can!I18),"..",'M&amp;E_K_Can'!I44/Hrs_Wkd_Can!I18)</f>
        <v>..</v>
      </c>
      <c r="J18" s="23" t="str">
        <f>IF(ISERROR('M&amp;E_K_Can'!J44/Hrs_Wkd_Can!J18),"..",'M&amp;E_K_Can'!J44/Hrs_Wkd_Can!J18)</f>
        <v>..</v>
      </c>
      <c r="K18" s="24">
        <f>IF(ISERROR('M&amp;E_K_Can'!K44/Hrs_Wkd_Can!K18),"..",'M&amp;E_K_Can'!K44/Hrs_Wkd_Can!K18)</f>
        <v>12.533785300144222</v>
      </c>
      <c r="L18" s="24">
        <f>IF(ISERROR('M&amp;E_K_Can'!L44/Hrs_Wkd_Can!L18),"..",'M&amp;E_K_Can'!L44/Hrs_Wkd_Can!L18)</f>
        <v>8.7486765521982957</v>
      </c>
      <c r="M18" s="24">
        <f>IF(ISERROR('M&amp;E_K_Can'!M44/Hrs_Wkd_Can!M18),"..",'M&amp;E_K_Can'!M44/Hrs_Wkd_Can!M18)</f>
        <v>5.2169541390360994</v>
      </c>
      <c r="N18" s="24">
        <f>IF(ISERROR('M&amp;E_K_Can'!N44/Hrs_Wkd_Can!N18),"..",'M&amp;E_K_Can'!N44/Hrs_Wkd_Can!N18)</f>
        <v>27.213756017818355</v>
      </c>
      <c r="O18" s="24">
        <f>IF(ISERROR('M&amp;E_K_Can'!O44/Hrs_Wkd_Can!O18),"..",'M&amp;E_K_Can'!O44/Hrs_Wkd_Can!O18)</f>
        <v>43.138793611448541</v>
      </c>
      <c r="P18" s="24">
        <f>IF(ISERROR('M&amp;E_K_Can'!P44/Hrs_Wkd_Can!P18),"..",'M&amp;E_K_Can'!P44/Hrs_Wkd_Can!P18)</f>
        <v>41.418098111040777</v>
      </c>
      <c r="Q18" s="24">
        <f>IF(ISERROR('M&amp;E_K_Can'!Q44/Hrs_Wkd_Can!Q18),"..",'M&amp;E_K_Can'!Q44/Hrs_Wkd_Can!Q18)</f>
        <v>5.9125767826661182</v>
      </c>
      <c r="R18" s="24">
        <f>IF(ISERROR('M&amp;E_K_Can'!R44/Hrs_Wkd_Can!R18),"..",'M&amp;E_K_Can'!R44/Hrs_Wkd_Can!R18)</f>
        <v>3.4118097935948928</v>
      </c>
      <c r="S18" s="24">
        <f>IF(ISERROR('M&amp;E_K_Can'!S44/Hrs_Wkd_Can!S18),"..",'M&amp;E_K_Can'!S44/Hrs_Wkd_Can!S18)</f>
        <v>7.4187383830261986</v>
      </c>
      <c r="T18" s="24">
        <f>IF(ISERROR('M&amp;E_K_Can'!T44/Hrs_Wkd_Can!T18),"..",'M&amp;E_K_Can'!T44/Hrs_Wkd_Can!T18)</f>
        <v>2.5588217266048456</v>
      </c>
      <c r="U18" s="23">
        <f>IF(ISERROR('M&amp;E_K_Can'!U44/Hrs_Wkd_Can!U18),"..",'M&amp;E_K_Can'!U44/Hrs_Wkd_Can!U18)</f>
        <v>1.9841024747610494</v>
      </c>
      <c r="V18" s="24">
        <f>IF(ISERROR('M&amp;E_K_Can'!V44/Hrs_Wkd_Can!V18),"..",'M&amp;E_K_Can'!V44/Hrs_Wkd_Can!V18)</f>
        <v>16.464939107099333</v>
      </c>
      <c r="W18" s="24">
        <f>IF(ISERROR('M&amp;E_K_Can'!W44/Hrs_Wkd_Can!W18),"..",'M&amp;E_K_Can'!W44/Hrs_Wkd_Can!W18)</f>
        <v>45.863912292609271</v>
      </c>
      <c r="X18" s="24" t="str">
        <f>IF(ISERROR('M&amp;E_K_Can'!X44/Hrs_Wkd_Can!X18),"..",'M&amp;E_K_Can'!X44/Hrs_Wkd_Can!X18)</f>
        <v>..</v>
      </c>
      <c r="Y18" s="11" t="str">
        <f>IF(ISERROR('M&amp;E_K_Can'!Y44/Hrs_Wkd_Can!Y18),"..",'M&amp;E_K_Can'!Y44/Hrs_Wkd_Can!Y18)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1.9699553184475915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1.3588994540137511</v>
      </c>
      <c r="D21" s="9">
        <f t="shared" si="0"/>
        <v>4.0606273498758672</v>
      </c>
      <c r="E21" s="9">
        <f t="shared" si="0"/>
        <v>8.965531554380334</v>
      </c>
      <c r="F21" s="9">
        <f t="shared" si="0"/>
        <v>-2.1300286338618135</v>
      </c>
      <c r="G21" s="9">
        <f t="shared" si="0"/>
        <v>3.2324673705417029</v>
      </c>
      <c r="H21" s="9">
        <f t="shared" si="0"/>
        <v>0.47852861154518145</v>
      </c>
      <c r="I21" s="9" t="str">
        <f t="shared" si="0"/>
        <v>n.a.</v>
      </c>
      <c r="J21" s="20" t="str">
        <f t="shared" si="0"/>
        <v>n.a.</v>
      </c>
      <c r="K21" s="9">
        <f t="shared" si="0"/>
        <v>3.3867228290880291</v>
      </c>
      <c r="L21" s="9">
        <f t="shared" si="0"/>
        <v>4.8009239909171608</v>
      </c>
      <c r="M21" s="9">
        <f t="shared" si="0"/>
        <v>3.4344084943455089</v>
      </c>
      <c r="N21" s="9">
        <f t="shared" si="0"/>
        <v>2.5960544822329679</v>
      </c>
      <c r="O21" s="9">
        <f t="shared" si="0"/>
        <v>0.59735378884362422</v>
      </c>
      <c r="P21" s="9">
        <f t="shared" si="0"/>
        <v>4.312993785656638</v>
      </c>
      <c r="Q21" s="9">
        <f t="shared" si="0"/>
        <v>6.6756052725741366</v>
      </c>
      <c r="R21" s="9">
        <f t="shared" si="0"/>
        <v>4.9513515270862563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4.7455472920313824</v>
      </c>
      <c r="T21" s="9">
        <f t="shared" si="1"/>
        <v>2.7255252791483109</v>
      </c>
      <c r="U21" s="20">
        <f t="shared" si="1"/>
        <v>4.6244370232817245</v>
      </c>
      <c r="V21" s="9">
        <f t="shared" si="1"/>
        <v>1.9070757230611912</v>
      </c>
      <c r="W21" s="9">
        <f t="shared" si="1"/>
        <v>2.2651733261871643</v>
      </c>
      <c r="X21" s="9" t="str">
        <f t="shared" si="1"/>
        <v>n.a.</v>
      </c>
      <c r="Y21" s="65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2.1880092806198403</v>
      </c>
      <c r="C22" s="9">
        <f t="shared" si="0"/>
        <v>0.25361536301653498</v>
      </c>
      <c r="D22" s="9">
        <f t="shared" si="0"/>
        <v>4.8362546534727047</v>
      </c>
      <c r="E22" s="9">
        <f t="shared" si="0"/>
        <v>11.470198763842321</v>
      </c>
      <c r="F22" s="9">
        <f t="shared" si="0"/>
        <v>-2.0832839840737027</v>
      </c>
      <c r="G22" s="9">
        <f t="shared" si="0"/>
        <v>6.7478307578523911</v>
      </c>
      <c r="H22" s="9">
        <f t="shared" si="0"/>
        <v>-1.0973965149169485</v>
      </c>
      <c r="I22" s="9" t="str">
        <f t="shared" si="0"/>
        <v>n.a.</v>
      </c>
      <c r="J22" s="21" t="str">
        <f t="shared" si="0"/>
        <v>n.a.</v>
      </c>
      <c r="K22" s="9">
        <f t="shared" si="0"/>
        <v>5.6859636057465357</v>
      </c>
      <c r="L22" s="9">
        <f t="shared" si="0"/>
        <v>3.4283996782786819</v>
      </c>
      <c r="M22" s="9">
        <f t="shared" si="0"/>
        <v>2.449761391901184</v>
      </c>
      <c r="N22" s="9">
        <f t="shared" si="0"/>
        <v>3.1947821449528568</v>
      </c>
      <c r="O22" s="9">
        <f t="shared" si="0"/>
        <v>-3.5392317874381574</v>
      </c>
      <c r="P22" s="9">
        <f t="shared" si="0"/>
        <v>12.166745265146028</v>
      </c>
      <c r="Q22" s="9">
        <f t="shared" si="0"/>
        <v>16.534483527795828</v>
      </c>
      <c r="R22" s="9">
        <f t="shared" si="0"/>
        <v>-6.656194145308147</v>
      </c>
      <c r="S22" s="9">
        <f t="shared" si="1"/>
        <v>-0.36171752358382658</v>
      </c>
      <c r="T22" s="9">
        <f t="shared" si="1"/>
        <v>-2.5168949146271324</v>
      </c>
      <c r="U22" s="21">
        <f t="shared" si="1"/>
        <v>2.4071336911719587</v>
      </c>
      <c r="V22" s="9">
        <f t="shared" si="1"/>
        <v>2.0397594356581061</v>
      </c>
      <c r="W22" s="9">
        <f t="shared" si="1"/>
        <v>-0.86515802205587855</v>
      </c>
      <c r="X22" s="9" t="str">
        <f t="shared" si="1"/>
        <v>n.a.</v>
      </c>
      <c r="Y22" s="65" t="str">
        <f t="shared" si="1"/>
        <v>n.a.</v>
      </c>
    </row>
    <row r="23" spans="1:25">
      <c r="A23" s="29" t="s">
        <v>24</v>
      </c>
      <c r="B23" s="19">
        <f t="shared" si="2"/>
        <v>1.9046299074623629</v>
      </c>
      <c r="C23" s="9">
        <f t="shared" si="0"/>
        <v>1.6928547938826588</v>
      </c>
      <c r="D23" s="9">
        <f t="shared" si="0"/>
        <v>3.8290600945827258</v>
      </c>
      <c r="E23" s="9">
        <f t="shared" si="0"/>
        <v>8.2251637607601893</v>
      </c>
      <c r="F23" s="9">
        <f t="shared" si="0"/>
        <v>-2.1440476767873307</v>
      </c>
      <c r="G23" s="9">
        <f t="shared" si="0"/>
        <v>2.2006086769529531</v>
      </c>
      <c r="H23" s="9">
        <f t="shared" si="0"/>
        <v>0.95618470476668271</v>
      </c>
      <c r="I23" s="9" t="str">
        <f t="shared" si="0"/>
        <v>n.a.</v>
      </c>
      <c r="J23" s="21" t="str">
        <f t="shared" si="0"/>
        <v>n.a.</v>
      </c>
      <c r="K23" s="9">
        <f t="shared" si="0"/>
        <v>2.7067546511836182</v>
      </c>
      <c r="L23" s="9">
        <f t="shared" si="0"/>
        <v>5.2162220375865376</v>
      </c>
      <c r="M23" s="9">
        <f t="shared" si="0"/>
        <v>3.7316438795339968</v>
      </c>
      <c r="N23" s="9">
        <f t="shared" si="0"/>
        <v>2.4171144876312667</v>
      </c>
      <c r="O23" s="9">
        <f t="shared" si="0"/>
        <v>1.8725808829965107</v>
      </c>
      <c r="P23" s="9">
        <f t="shared" si="0"/>
        <v>2.0659065549957889</v>
      </c>
      <c r="Q23" s="9">
        <f t="shared" si="0"/>
        <v>3.8839163101119567</v>
      </c>
      <c r="R23" s="9">
        <f t="shared" si="0"/>
        <v>8.7073215109630944</v>
      </c>
      <c r="S23" s="9">
        <f t="shared" si="1"/>
        <v>6.3281778789390675</v>
      </c>
      <c r="T23" s="9">
        <f t="shared" si="1"/>
        <v>4.3525522862380095</v>
      </c>
      <c r="U23" s="21">
        <f t="shared" si="1"/>
        <v>5.2989428547551842</v>
      </c>
      <c r="V23" s="9">
        <f t="shared" si="1"/>
        <v>1.8673042629369085</v>
      </c>
      <c r="W23" s="9">
        <f t="shared" si="1"/>
        <v>3.2234073481759662</v>
      </c>
      <c r="X23" s="9" t="str">
        <f t="shared" si="1"/>
        <v>n.a.</v>
      </c>
      <c r="Y23" s="65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169.89815849763542</v>
      </c>
      <c r="D29" s="24">
        <f t="shared" si="3"/>
        <v>79.713407529345105</v>
      </c>
      <c r="E29" s="24">
        <f t="shared" si="3"/>
        <v>240.80613088599162</v>
      </c>
      <c r="F29" s="24">
        <f t="shared" si="3"/>
        <v>1985.4561754290155</v>
      </c>
      <c r="G29" s="24">
        <f t="shared" si="3"/>
        <v>32.214492643629924</v>
      </c>
      <c r="H29" s="24">
        <f t="shared" si="3"/>
        <v>173.47274577146464</v>
      </c>
      <c r="I29" s="24" t="str">
        <f t="shared" si="3"/>
        <v>..</v>
      </c>
      <c r="J29" s="23" t="str">
        <f t="shared" si="3"/>
        <v>..</v>
      </c>
      <c r="K29" s="24">
        <f t="shared" si="3"/>
        <v>63.142490949821465</v>
      </c>
      <c r="L29" s="24">
        <f t="shared" si="3"/>
        <v>36.938339438380105</v>
      </c>
      <c r="M29" s="24">
        <f t="shared" si="3"/>
        <v>26.124802767123416</v>
      </c>
      <c r="N29" s="24">
        <f t="shared" si="3"/>
        <v>151.48560730318499</v>
      </c>
      <c r="O29" s="24">
        <f t="shared" si="3"/>
        <v>310.11603097491007</v>
      </c>
      <c r="P29" s="24">
        <f t="shared" si="3"/>
        <v>185.81136926738176</v>
      </c>
      <c r="Q29" s="24">
        <f t="shared" si="3"/>
        <v>19.824933931531657</v>
      </c>
      <c r="R29" s="24">
        <f t="shared" si="3"/>
        <v>14.139101340381051</v>
      </c>
      <c r="S29" s="24">
        <f t="shared" si="3"/>
        <v>31.53908588703991</v>
      </c>
      <c r="T29" s="24">
        <f t="shared" si="3"/>
        <v>14.012081995121179</v>
      </c>
      <c r="U29" s="23">
        <f t="shared" si="3"/>
        <v>8.5627805650305628</v>
      </c>
      <c r="V29" s="24">
        <f t="shared" si="3"/>
        <v>100.0426472241809</v>
      </c>
      <c r="W29" s="24">
        <f t="shared" si="3"/>
        <v>266.2512733726698</v>
      </c>
      <c r="X29" s="24" t="str">
        <f t="shared" si="3"/>
        <v>..</v>
      </c>
      <c r="Y29" s="65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170.40004939631936</v>
      </c>
      <c r="D30" s="24">
        <f t="shared" si="4"/>
        <v>82.525328874304648</v>
      </c>
      <c r="E30" s="24">
        <f t="shared" si="4"/>
        <v>281.61115438986786</v>
      </c>
      <c r="F30" s="24">
        <f t="shared" si="4"/>
        <v>1843.5786900829037</v>
      </c>
      <c r="G30" s="24">
        <f t="shared" si="4"/>
        <v>33.414532414233321</v>
      </c>
      <c r="H30" s="24">
        <f t="shared" si="4"/>
        <v>173.80062389115619</v>
      </c>
      <c r="I30" s="24" t="str">
        <f t="shared" si="4"/>
        <v>..</v>
      </c>
      <c r="J30" s="23" t="str">
        <f t="shared" si="4"/>
        <v>..</v>
      </c>
      <c r="K30" s="24">
        <f t="shared" si="4"/>
        <v>64.495285804719785</v>
      </c>
      <c r="L30" s="24">
        <f t="shared" si="4"/>
        <v>39.031578462698576</v>
      </c>
      <c r="M30" s="24">
        <f t="shared" si="4"/>
        <v>25.502547971043203</v>
      </c>
      <c r="N30" s="24">
        <f t="shared" si="4"/>
        <v>154.48629550757644</v>
      </c>
      <c r="O30" s="24">
        <f t="shared" si="4"/>
        <v>286.34763693394689</v>
      </c>
      <c r="P30" s="24">
        <f t="shared" si="4"/>
        <v>207.8856792273902</v>
      </c>
      <c r="Q30" s="24">
        <f t="shared" si="4"/>
        <v>22.736683368128404</v>
      </c>
      <c r="R30" s="24">
        <f t="shared" si="4"/>
        <v>12.520618605313553</v>
      </c>
      <c r="S30" s="24">
        <f t="shared" si="4"/>
        <v>29.164293148833366</v>
      </c>
      <c r="T30" s="24">
        <f t="shared" si="4"/>
        <v>12.999612225623483</v>
      </c>
      <c r="U30" s="23">
        <f t="shared" si="4"/>
        <v>8.5897041857360961</v>
      </c>
      <c r="V30" s="24">
        <f t="shared" si="4"/>
        <v>99.864357063184755</v>
      </c>
      <c r="W30" s="24">
        <f t="shared" si="4"/>
        <v>266.21815055494829</v>
      </c>
      <c r="X30" s="24" t="str">
        <f t="shared" si="4"/>
        <v>..</v>
      </c>
      <c r="Y30" s="65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166.09584460903164</v>
      </c>
      <c r="D31" s="24">
        <f t="shared" si="4"/>
        <v>83.105008852629766</v>
      </c>
      <c r="E31" s="24">
        <f t="shared" si="4"/>
        <v>312.06689081343791</v>
      </c>
      <c r="F31" s="24">
        <f t="shared" si="4"/>
        <v>1851.3820352386733</v>
      </c>
      <c r="G31" s="24">
        <f t="shared" si="4"/>
        <v>35.244049806961172</v>
      </c>
      <c r="H31" s="24">
        <f t="shared" si="4"/>
        <v>166.1187822707422</v>
      </c>
      <c r="I31" s="24" t="str">
        <f t="shared" si="4"/>
        <v>..</v>
      </c>
      <c r="J31" s="23" t="str">
        <f t="shared" si="4"/>
        <v>..</v>
      </c>
      <c r="K31" s="24">
        <f t="shared" si="4"/>
        <v>67.183667044376719</v>
      </c>
      <c r="L31" s="24">
        <f t="shared" si="4"/>
        <v>39.254381176388002</v>
      </c>
      <c r="M31" s="24">
        <f t="shared" si="4"/>
        <v>25.674014413942526</v>
      </c>
      <c r="N31" s="24">
        <f t="shared" si="4"/>
        <v>158.23377396418229</v>
      </c>
      <c r="O31" s="24">
        <f t="shared" si="4"/>
        <v>259.30350154430727</v>
      </c>
      <c r="P31" s="24">
        <f t="shared" si="4"/>
        <v>231.39219152333533</v>
      </c>
      <c r="Q31" s="24">
        <f t="shared" si="4"/>
        <v>25.928329343494745</v>
      </c>
      <c r="R31" s="24">
        <f t="shared" si="4"/>
        <v>10.899423829255706</v>
      </c>
      <c r="S31" s="24">
        <f t="shared" si="4"/>
        <v>30.107988594221752</v>
      </c>
      <c r="T31" s="24">
        <f t="shared" si="4"/>
        <v>12.467274006534094</v>
      </c>
      <c r="U31" s="23">
        <f t="shared" si="4"/>
        <v>8.483461868359818</v>
      </c>
      <c r="V31" s="24">
        <f t="shared" si="4"/>
        <v>99.77213849590089</v>
      </c>
      <c r="W31" s="24">
        <f t="shared" si="4"/>
        <v>256.68027579676635</v>
      </c>
      <c r="X31" s="24" t="str">
        <f t="shared" si="4"/>
        <v>..</v>
      </c>
      <c r="Y31" s="65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160.4312564834004</v>
      </c>
      <c r="D32" s="24">
        <f t="shared" si="4"/>
        <v>86.07282345136467</v>
      </c>
      <c r="E32" s="24">
        <f t="shared" si="4"/>
        <v>312.5676661918132</v>
      </c>
      <c r="F32" s="24">
        <f t="shared" si="4"/>
        <v>1746.7510276797327</v>
      </c>
      <c r="G32" s="24">
        <f t="shared" si="4"/>
        <v>36.722196892772288</v>
      </c>
      <c r="H32" s="24">
        <f t="shared" si="4"/>
        <v>157.27315835368378</v>
      </c>
      <c r="I32" s="24" t="str">
        <f t="shared" si="4"/>
        <v>..</v>
      </c>
      <c r="J32" s="23" t="str">
        <f t="shared" si="4"/>
        <v>..</v>
      </c>
      <c r="K32" s="24">
        <f t="shared" si="4"/>
        <v>69.851193153106422</v>
      </c>
      <c r="L32" s="24">
        <f t="shared" si="4"/>
        <v>38.29984060791945</v>
      </c>
      <c r="M32" s="24">
        <f t="shared" si="4"/>
        <v>26.326071582096056</v>
      </c>
      <c r="N32" s="24">
        <f t="shared" si="4"/>
        <v>156.0072464880609</v>
      </c>
      <c r="O32" s="24">
        <f t="shared" si="4"/>
        <v>260.84141630840173</v>
      </c>
      <c r="P32" s="24">
        <f t="shared" si="4"/>
        <v>245.73375774281891</v>
      </c>
      <c r="Q32" s="24">
        <f t="shared" si="4"/>
        <v>29.401893463750824</v>
      </c>
      <c r="R32" s="24">
        <f t="shared" si="4"/>
        <v>10.7765191106856</v>
      </c>
      <c r="S32" s="24">
        <f t="shared" si="4"/>
        <v>29.2366752457269</v>
      </c>
      <c r="T32" s="24">
        <f t="shared" si="4"/>
        <v>12.164406261590234</v>
      </c>
      <c r="U32" s="23">
        <f t="shared" si="4"/>
        <v>8.6179829482436539</v>
      </c>
      <c r="V32" s="24">
        <f t="shared" si="4"/>
        <v>99.607866250003951</v>
      </c>
      <c r="W32" s="24">
        <f t="shared" si="4"/>
        <v>243.09209316906802</v>
      </c>
      <c r="X32" s="24" t="str">
        <f t="shared" si="4"/>
        <v>..</v>
      </c>
      <c r="Y32" s="65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158.37716799576833</v>
      </c>
      <c r="D33" s="24">
        <f t="shared" si="4"/>
        <v>90.858394031774196</v>
      </c>
      <c r="E33" s="24">
        <f t="shared" si="4"/>
        <v>340.18499853780185</v>
      </c>
      <c r="F33" s="24">
        <f t="shared" si="4"/>
        <v>1630.4121905587692</v>
      </c>
      <c r="G33" s="24">
        <f t="shared" si="4"/>
        <v>37.37555884656728</v>
      </c>
      <c r="H33" s="24">
        <f t="shared" si="4"/>
        <v>151.84940571328087</v>
      </c>
      <c r="I33" s="24" t="str">
        <f t="shared" si="4"/>
        <v>..</v>
      </c>
      <c r="J33" s="23" t="str">
        <f t="shared" si="4"/>
        <v>..</v>
      </c>
      <c r="K33" s="24">
        <f t="shared" si="4"/>
        <v>71.670046196297434</v>
      </c>
      <c r="L33" s="24">
        <f t="shared" si="4"/>
        <v>38.418422675602095</v>
      </c>
      <c r="M33" s="24">
        <f t="shared" si="4"/>
        <v>26.525590701335272</v>
      </c>
      <c r="N33" s="24">
        <f t="shared" si="4"/>
        <v>160.30682157098693</v>
      </c>
      <c r="O33" s="24">
        <f t="shared" si="4"/>
        <v>269.28303071704551</v>
      </c>
      <c r="P33" s="24">
        <f t="shared" si="4"/>
        <v>258.90839404188648</v>
      </c>
      <c r="Q33" s="24">
        <f t="shared" si="4"/>
        <v>30.524199046095635</v>
      </c>
      <c r="R33" s="24">
        <f t="shared" si="4"/>
        <v>9.7460181107287625</v>
      </c>
      <c r="S33" s="24">
        <f t="shared" si="4"/>
        <v>28.741957169165318</v>
      </c>
      <c r="T33" s="24">
        <f t="shared" si="4"/>
        <v>11.461542959964113</v>
      </c>
      <c r="U33" s="23">
        <f t="shared" si="4"/>
        <v>9.1722376825324989</v>
      </c>
      <c r="V33" s="24">
        <f t="shared" si="4"/>
        <v>99.445940356193418</v>
      </c>
      <c r="W33" s="24">
        <f t="shared" si="4"/>
        <v>239.17171454190373</v>
      </c>
      <c r="X33" s="24" t="str">
        <f t="shared" si="4"/>
        <v>..</v>
      </c>
      <c r="Y33" s="65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156.86461406480529</v>
      </c>
      <c r="D34" s="24">
        <f t="shared" si="4"/>
        <v>90.512050016242469</v>
      </c>
      <c r="E34" s="24">
        <f t="shared" si="4"/>
        <v>407.9227437414163</v>
      </c>
      <c r="F34" s="24">
        <f t="shared" si="4"/>
        <v>1621.8072772279986</v>
      </c>
      <c r="G34" s="24">
        <f t="shared" si="4"/>
        <v>36.735308990912827</v>
      </c>
      <c r="H34" s="24">
        <f t="shared" si="4"/>
        <v>147.9731833278743</v>
      </c>
      <c r="I34" s="24" t="str">
        <f t="shared" si="4"/>
        <v>..</v>
      </c>
      <c r="J34" s="23" t="str">
        <f t="shared" si="4"/>
        <v>..</v>
      </c>
      <c r="K34" s="24">
        <f t="shared" si="4"/>
        <v>72.878202997557054</v>
      </c>
      <c r="L34" s="24">
        <f t="shared" si="4"/>
        <v>39.004486899023114</v>
      </c>
      <c r="M34" s="24">
        <f t="shared" si="4"/>
        <v>26.279350169079308</v>
      </c>
      <c r="N34" s="24">
        <f t="shared" si="4"/>
        <v>165.91989069039448</v>
      </c>
      <c r="O34" s="24">
        <f t="shared" si="4"/>
        <v>292.73218042011723</v>
      </c>
      <c r="P34" s="24">
        <f t="shared" si="4"/>
        <v>259.22387604662993</v>
      </c>
      <c r="Q34" s="24">
        <f t="shared" si="4"/>
        <v>33.19121519259393</v>
      </c>
      <c r="R34" s="24">
        <f t="shared" si="4"/>
        <v>9.9433499718270806</v>
      </c>
      <c r="S34" s="24">
        <f t="shared" si="4"/>
        <v>32.25874429894963</v>
      </c>
      <c r="T34" s="24">
        <f t="shared" si="4"/>
        <v>11.90412285299003</v>
      </c>
      <c r="U34" s="23">
        <f t="shared" si="4"/>
        <v>9.4542467280852538</v>
      </c>
      <c r="V34" s="24">
        <f t="shared" si="4"/>
        <v>99.442253866713912</v>
      </c>
      <c r="W34" s="24">
        <f t="shared" si="4"/>
        <v>239.84341588995045</v>
      </c>
      <c r="X34" s="24" t="str">
        <f t="shared" si="4"/>
        <v>..</v>
      </c>
      <c r="Y34" s="65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156.46830769820684</v>
      </c>
      <c r="D35" s="24">
        <f t="shared" si="4"/>
        <v>91.085566539022395</v>
      </c>
      <c r="E35" s="24">
        <f t="shared" si="4"/>
        <v>433.8419346519899</v>
      </c>
      <c r="F35" s="24">
        <f t="shared" si="4"/>
        <v>1452.262694355845</v>
      </c>
      <c r="G35" s="24">
        <f t="shared" si="4"/>
        <v>36.835903175729719</v>
      </c>
      <c r="H35" s="24">
        <f t="shared" si="4"/>
        <v>147.3591233801348</v>
      </c>
      <c r="I35" s="24" t="str">
        <f t="shared" si="4"/>
        <v>..</v>
      </c>
      <c r="J35" s="23" t="str">
        <f t="shared" si="4"/>
        <v>..</v>
      </c>
      <c r="K35" s="24">
        <f t="shared" si="4"/>
        <v>73.231684879697781</v>
      </c>
      <c r="L35" s="24">
        <f t="shared" si="4"/>
        <v>40.964297810787478</v>
      </c>
      <c r="M35" s="24">
        <f t="shared" si="4"/>
        <v>27.908286926527943</v>
      </c>
      <c r="N35" s="24">
        <f t="shared" si="4"/>
        <v>161.79884417604077</v>
      </c>
      <c r="O35" s="24">
        <f t="shared" si="4"/>
        <v>282.4717417561983</v>
      </c>
      <c r="P35" s="24">
        <f t="shared" si="4"/>
        <v>262.5030756440874</v>
      </c>
      <c r="Q35" s="24">
        <f t="shared" si="4"/>
        <v>34.100311874135699</v>
      </c>
      <c r="R35" s="24">
        <f t="shared" si="4"/>
        <v>10.981460517236515</v>
      </c>
      <c r="S35" s="24">
        <f t="shared" si="4"/>
        <v>37.620450050932845</v>
      </c>
      <c r="T35" s="24">
        <f t="shared" si="4"/>
        <v>13.110748812892863</v>
      </c>
      <c r="U35" s="23">
        <f t="shared" si="4"/>
        <v>10.045908968087293</v>
      </c>
      <c r="V35" s="24">
        <f t="shared" si="4"/>
        <v>99.414374001704019</v>
      </c>
      <c r="W35" s="24">
        <f t="shared" si="4"/>
        <v>240.32553819661535</v>
      </c>
      <c r="X35" s="24" t="str">
        <f t="shared" si="4"/>
        <v>..</v>
      </c>
      <c r="Y35" s="65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154.66892829120042</v>
      </c>
      <c r="D36" s="24">
        <f t="shared" si="4"/>
        <v>91.877508136332267</v>
      </c>
      <c r="E36" s="24">
        <f t="shared" si="4"/>
        <v>458.00560716275373</v>
      </c>
      <c r="F36" s="24">
        <f t="shared" si="4"/>
        <v>1349.1473762434789</v>
      </c>
      <c r="G36" s="24">
        <f t="shared" si="4"/>
        <v>36.813911244707775</v>
      </c>
      <c r="H36" s="24">
        <f t="shared" si="4"/>
        <v>144.10549859728295</v>
      </c>
      <c r="I36" s="24" t="str">
        <f t="shared" si="4"/>
        <v>..</v>
      </c>
      <c r="J36" s="23" t="str">
        <f t="shared" si="4"/>
        <v>..</v>
      </c>
      <c r="K36" s="24">
        <f t="shared" si="4"/>
        <v>74.23128797605041</v>
      </c>
      <c r="L36" s="24">
        <f t="shared" si="4"/>
        <v>41.663906002799877</v>
      </c>
      <c r="M36" s="24">
        <f t="shared" si="4"/>
        <v>29.262970252383923</v>
      </c>
      <c r="N36" s="24">
        <f t="shared" si="4"/>
        <v>152.17641778600307</v>
      </c>
      <c r="O36" s="24">
        <f t="shared" si="4"/>
        <v>291.36028358762564</v>
      </c>
      <c r="P36" s="24">
        <f t="shared" si="4"/>
        <v>270.39414449123018</v>
      </c>
      <c r="Q36" s="24">
        <f t="shared" si="4"/>
        <v>35.061419927663422</v>
      </c>
      <c r="R36" s="24">
        <f t="shared" si="4"/>
        <v>11.811929430066096</v>
      </c>
      <c r="S36" s="24">
        <f t="shared" si="4"/>
        <v>36.687405881310049</v>
      </c>
      <c r="T36" s="24">
        <f t="shared" si="4"/>
        <v>14.285492920921241</v>
      </c>
      <c r="U36" s="23">
        <f t="shared" si="4"/>
        <v>10.676444654042857</v>
      </c>
      <c r="V36" s="24">
        <f t="shared" si="4"/>
        <v>99.405785358759687</v>
      </c>
      <c r="W36" s="24">
        <f t="shared" si="4"/>
        <v>239.39061948562377</v>
      </c>
      <c r="X36" s="24" t="str">
        <f t="shared" si="4"/>
        <v>..</v>
      </c>
      <c r="Y36" s="65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151.59907658881738</v>
      </c>
      <c r="D37" s="24">
        <f t="shared" si="4"/>
        <v>88.561200267470625</v>
      </c>
      <c r="E37" s="24">
        <f t="shared" si="4"/>
        <v>464.13793871564621</v>
      </c>
      <c r="F37" s="24">
        <f t="shared" si="4"/>
        <v>1214.8191799000963</v>
      </c>
      <c r="G37" s="24">
        <f t="shared" si="4"/>
        <v>35.589700880888749</v>
      </c>
      <c r="H37" s="24">
        <f t="shared" si="4"/>
        <v>142.25674164001424</v>
      </c>
      <c r="I37" s="24" t="str">
        <f t="shared" si="4"/>
        <v>..</v>
      </c>
      <c r="J37" s="23" t="str">
        <f t="shared" si="4"/>
        <v>..</v>
      </c>
      <c r="K37" s="24">
        <f t="shared" si="4"/>
        <v>75.477852873226624</v>
      </c>
      <c r="L37" s="24">
        <f t="shared" si="4"/>
        <v>42.71225324124142</v>
      </c>
      <c r="M37" s="24">
        <f t="shared" si="4"/>
        <v>29.328752198605272</v>
      </c>
      <c r="N37" s="24">
        <f t="shared" si="4"/>
        <v>156.04034396103114</v>
      </c>
      <c r="O37" s="24">
        <f t="shared" si="4"/>
        <v>292.29332991719752</v>
      </c>
      <c r="P37" s="24">
        <f t="shared" si="4"/>
        <v>271.09066029469693</v>
      </c>
      <c r="Q37" s="24">
        <f t="shared" si="4"/>
        <v>33.629818460712258</v>
      </c>
      <c r="R37" s="24">
        <f t="shared" si="4"/>
        <v>12.341319093565371</v>
      </c>
      <c r="S37" s="24">
        <f t="shared" si="4"/>
        <v>39.954262004481436</v>
      </c>
      <c r="T37" s="24">
        <f t="shared" si="4"/>
        <v>14.761354925060088</v>
      </c>
      <c r="U37" s="23">
        <f t="shared" si="4"/>
        <v>11.017474689172241</v>
      </c>
      <c r="V37" s="24">
        <f t="shared" si="4"/>
        <v>99.56763968978936</v>
      </c>
      <c r="W37" s="24">
        <f t="shared" si="4"/>
        <v>238.72702119404266</v>
      </c>
      <c r="X37" s="24" t="str">
        <f t="shared" si="4"/>
        <v>..</v>
      </c>
      <c r="Y37" s="65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150.42744174927162</v>
      </c>
      <c r="D38" s="24">
        <f t="shared" si="4"/>
        <v>86.173133361958492</v>
      </c>
      <c r="E38" s="24">
        <f t="shared" si="4"/>
        <v>474.87970303050855</v>
      </c>
      <c r="F38" s="24">
        <f t="shared" si="4"/>
        <v>1209.0739289454611</v>
      </c>
      <c r="G38" s="24">
        <f t="shared" si="4"/>
        <v>34.527022020802441</v>
      </c>
      <c r="H38" s="24">
        <f t="shared" si="4"/>
        <v>141.77582470785279</v>
      </c>
      <c r="I38" s="24" t="str">
        <f t="shared" si="4"/>
        <v>..</v>
      </c>
      <c r="J38" s="23" t="str">
        <f t="shared" si="4"/>
        <v>..</v>
      </c>
      <c r="K38" s="24">
        <f t="shared" si="4"/>
        <v>76.459833199386239</v>
      </c>
      <c r="L38" s="24">
        <f t="shared" si="4"/>
        <v>43.320003269385666</v>
      </c>
      <c r="M38" s="24">
        <f t="shared" si="4"/>
        <v>29.171922549417456</v>
      </c>
      <c r="N38" s="24">
        <f t="shared" si="4"/>
        <v>148.45094039584745</v>
      </c>
      <c r="O38" s="24">
        <f t="shared" si="4"/>
        <v>289.46382657325216</v>
      </c>
      <c r="P38" s="24">
        <f t="shared" si="4"/>
        <v>282.14918971982809</v>
      </c>
      <c r="Q38" s="24">
        <f t="shared" si="4"/>
        <v>33.228239270134694</v>
      </c>
      <c r="R38" s="24">
        <f t="shared" si="4"/>
        <v>15.112963067282227</v>
      </c>
      <c r="S38" s="24">
        <f t="shared" si="4"/>
        <v>38.568469023201722</v>
      </c>
      <c r="T38" s="24">
        <f t="shared" si="4"/>
        <v>13.712580461620727</v>
      </c>
      <c r="U38" s="23">
        <f t="shared" si="4"/>
        <v>10.611323597794051</v>
      </c>
      <c r="V38" s="24">
        <f t="shared" si="4"/>
        <v>99.667652034700666</v>
      </c>
      <c r="W38" s="24">
        <f t="shared" si="4"/>
        <v>243.58780016399547</v>
      </c>
      <c r="X38" s="24" t="str">
        <f t="shared" si="4"/>
        <v>..</v>
      </c>
      <c r="Y38" s="65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150.51920283969909</v>
      </c>
      <c r="D39" s="24">
        <f t="shared" si="4"/>
        <v>87.424464198041235</v>
      </c>
      <c r="E39" s="24">
        <f t="shared" si="4"/>
        <v>505.98019419727632</v>
      </c>
      <c r="F39" s="24">
        <f t="shared" si="4"/>
        <v>1230.371673606724</v>
      </c>
      <c r="G39" s="24">
        <f t="shared" si="4"/>
        <v>34.67251663213959</v>
      </c>
      <c r="H39" s="24">
        <f t="shared" si="4"/>
        <v>143.70723328989047</v>
      </c>
      <c r="I39" s="24" t="str">
        <f t="shared" si="4"/>
        <v>..</v>
      </c>
      <c r="J39" s="23" t="str">
        <f t="shared" si="4"/>
        <v>..</v>
      </c>
      <c r="K39" s="24">
        <f t="shared" si="4"/>
        <v>76.804968142564832</v>
      </c>
      <c r="L39" s="24">
        <f t="shared" si="4"/>
        <v>44.636134412768165</v>
      </c>
      <c r="M39" s="24">
        <f t="shared" si="4"/>
        <v>30.261867575869616</v>
      </c>
      <c r="N39" s="24">
        <f t="shared" si="4"/>
        <v>155.20331822163507</v>
      </c>
      <c r="O39" s="24">
        <f t="shared" si="4"/>
        <v>271.27216017709458</v>
      </c>
      <c r="P39" s="24">
        <f t="shared" si="4"/>
        <v>286.59997328231958</v>
      </c>
      <c r="Q39" s="24">
        <f t="shared" si="4"/>
        <v>33.717595919861623</v>
      </c>
      <c r="R39" s="24">
        <f t="shared" si="4"/>
        <v>15.924639104530758</v>
      </c>
      <c r="S39" s="24">
        <f t="shared" si="4"/>
        <v>39.37453295612243</v>
      </c>
      <c r="T39" s="24">
        <f t="shared" si="4"/>
        <v>13.668733232702794</v>
      </c>
      <c r="U39" s="23">
        <f t="shared" si="4"/>
        <v>10.38476629720796</v>
      </c>
      <c r="V39" s="24">
        <f t="shared" si="4"/>
        <v>99.672966291207317</v>
      </c>
      <c r="W39" s="24">
        <f t="shared" si="4"/>
        <v>251.38275058651155</v>
      </c>
      <c r="X39" s="24" t="str">
        <f t="shared" si="4"/>
        <v>..</v>
      </c>
      <c r="Y39" s="65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152.03120074374118</v>
      </c>
      <c r="D40" s="24">
        <f t="shared" si="4"/>
        <v>95.079744029003663</v>
      </c>
      <c r="E40" s="24">
        <f t="shared" si="4"/>
        <v>514.64295001972391</v>
      </c>
      <c r="F40" s="24">
        <f t="shared" si="4"/>
        <v>1153.990679161295</v>
      </c>
      <c r="G40" s="24">
        <f t="shared" si="4"/>
        <v>34.968276430166988</v>
      </c>
      <c r="H40" s="24">
        <f t="shared" si="4"/>
        <v>146.34503132719755</v>
      </c>
      <c r="I40" s="24" t="str">
        <f t="shared" si="4"/>
        <v>..</v>
      </c>
      <c r="J40" s="23" t="str">
        <f t="shared" si="4"/>
        <v>..</v>
      </c>
      <c r="K40" s="24">
        <f t="shared" si="4"/>
        <v>76.672692479277089</v>
      </c>
      <c r="L40" s="24">
        <f t="shared" si="4"/>
        <v>46.400123152753316</v>
      </c>
      <c r="M40" s="24">
        <f t="shared" si="4"/>
        <v>31.735899523202686</v>
      </c>
      <c r="N40" s="24">
        <f t="shared" si="4"/>
        <v>159.9699764832371</v>
      </c>
      <c r="O40" s="24">
        <f t="shared" si="4"/>
        <v>260.5673102376731</v>
      </c>
      <c r="P40" s="24">
        <f t="shared" si="4"/>
        <v>275.71675672951932</v>
      </c>
      <c r="Q40" s="24">
        <f t="shared" ref="Q40:Y40" si="5">IF(ISERROR((Q16/$B16)*100),"..",(Q16/$B16)*100)</f>
        <v>33.87959189724743</v>
      </c>
      <c r="R40" s="24">
        <f t="shared" si="5"/>
        <v>17.983539247207247</v>
      </c>
      <c r="S40" s="24">
        <f t="shared" si="5"/>
        <v>39.875585282265035</v>
      </c>
      <c r="T40" s="24">
        <f t="shared" si="5"/>
        <v>13.348203388658272</v>
      </c>
      <c r="U40" s="23">
        <f t="shared" si="5"/>
        <v>10.55623058844478</v>
      </c>
      <c r="V40" s="24">
        <f t="shared" si="5"/>
        <v>99.524976602278784</v>
      </c>
      <c r="W40" s="24">
        <f t="shared" si="5"/>
        <v>258.75861839036827</v>
      </c>
      <c r="X40" s="24" t="str">
        <f t="shared" si="5"/>
        <v>..</v>
      </c>
      <c r="Y40" s="65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157.90600912562044</v>
      </c>
      <c r="D41" s="24">
        <f t="shared" si="6"/>
        <v>95.97922190319818</v>
      </c>
      <c r="E41" s="24">
        <f t="shared" si="6"/>
        <v>587.41131843139863</v>
      </c>
      <c r="F41" s="24">
        <f t="shared" si="6"/>
        <v>1104.1225583195271</v>
      </c>
      <c r="G41" s="24">
        <f t="shared" si="6"/>
        <v>36.963788109961996</v>
      </c>
      <c r="H41" s="24">
        <f t="shared" si="6"/>
        <v>150.39748266685464</v>
      </c>
      <c r="I41" s="24" t="str">
        <f t="shared" si="6"/>
        <v>..</v>
      </c>
      <c r="J41" s="23" t="str">
        <f t="shared" si="6"/>
        <v>..</v>
      </c>
      <c r="K41" s="24">
        <f t="shared" si="6"/>
        <v>75.47878743998163</v>
      </c>
      <c r="L41" s="24">
        <f t="shared" si="6"/>
        <v>50.560740944961978</v>
      </c>
      <c r="M41" s="24">
        <f t="shared" si="6"/>
        <v>31.391959454035952</v>
      </c>
      <c r="N41" s="24">
        <f t="shared" si="6"/>
        <v>162.69622453904643</v>
      </c>
      <c r="O41" s="24">
        <f t="shared" si="6"/>
        <v>262.62919539933239</v>
      </c>
      <c r="P41" s="24">
        <f t="shared" si="6"/>
        <v>252.88671729638011</v>
      </c>
      <c r="Q41" s="24">
        <f t="shared" si="6"/>
        <v>34.134232984888605</v>
      </c>
      <c r="R41" s="24">
        <f t="shared" si="6"/>
        <v>19.220894463441034</v>
      </c>
      <c r="S41" s="24">
        <f t="shared" si="6"/>
        <v>39.937704646136808</v>
      </c>
      <c r="T41" s="24">
        <f t="shared" si="6"/>
        <v>14.853834529865113</v>
      </c>
      <c r="U41" s="23">
        <f t="shared" si="6"/>
        <v>11.296968528127838</v>
      </c>
      <c r="V41" s="24">
        <f t="shared" si="6"/>
        <v>99.502877005050721</v>
      </c>
      <c r="W41" s="24">
        <f t="shared" si="6"/>
        <v>276.99943634266111</v>
      </c>
      <c r="X41" s="24" t="str">
        <f t="shared" si="6"/>
        <v>..</v>
      </c>
      <c r="Y41" s="65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157.12822966554924</v>
      </c>
      <c r="D42" s="24">
        <f t="shared" si="6"/>
        <v>103.78058507739401</v>
      </c>
      <c r="E42" s="24">
        <f t="shared" si="6"/>
        <v>570.54171826325353</v>
      </c>
      <c r="F42" s="24">
        <f t="shared" si="6"/>
        <v>1164.5665850595585</v>
      </c>
      <c r="G42" s="24">
        <f t="shared" si="6"/>
        <v>37.802830366286315</v>
      </c>
      <c r="H42" s="24">
        <f t="shared" si="6"/>
        <v>143.23354571482949</v>
      </c>
      <c r="I42" s="24" t="str">
        <f t="shared" si="6"/>
        <v>..</v>
      </c>
      <c r="J42" s="23" t="str">
        <f t="shared" si="6"/>
        <v>..</v>
      </c>
      <c r="K42" s="24">
        <f t="shared" si="6"/>
        <v>75.548306438933039</v>
      </c>
      <c r="L42" s="24">
        <f t="shared" si="6"/>
        <v>52.733286973806685</v>
      </c>
      <c r="M42" s="24">
        <f t="shared" si="6"/>
        <v>31.445572150436007</v>
      </c>
      <c r="N42" s="24">
        <f t="shared" si="6"/>
        <v>164.0329022521905</v>
      </c>
      <c r="O42" s="24">
        <f t="shared" si="6"/>
        <v>260.02222960737174</v>
      </c>
      <c r="P42" s="24">
        <f t="shared" si="6"/>
        <v>249.65061178881828</v>
      </c>
      <c r="Q42" s="24">
        <f t="shared" si="6"/>
        <v>35.638488447336087</v>
      </c>
      <c r="R42" s="24">
        <f t="shared" si="6"/>
        <v>20.564932749796977</v>
      </c>
      <c r="S42" s="24">
        <f t="shared" si="6"/>
        <v>44.716987512518557</v>
      </c>
      <c r="T42" s="24">
        <f t="shared" si="6"/>
        <v>15.423484868686735</v>
      </c>
      <c r="U42" s="23">
        <f t="shared" si="6"/>
        <v>11.959322597281794</v>
      </c>
      <c r="V42" s="24">
        <f t="shared" si="6"/>
        <v>99.24362316523802</v>
      </c>
      <c r="W42" s="24">
        <f t="shared" si="6"/>
        <v>276.4480815169639</v>
      </c>
      <c r="X42" s="24" t="str">
        <f t="shared" si="6"/>
        <v>..</v>
      </c>
      <c r="Y42" s="65" t="str">
        <f t="shared" si="6"/>
        <v>..</v>
      </c>
    </row>
    <row r="44" spans="1:25">
      <c r="B44" s="1" t="s">
        <v>20</v>
      </c>
      <c r="C44" s="1" t="s">
        <v>260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260</v>
      </c>
      <c r="V45" s="1" t="s">
        <v>20</v>
      </c>
      <c r="W45" s="1" t="s">
        <v>260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:Y48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Contents'!B42</f>
        <v>Table 33: Capital Compensation, Canada, Business Sector Industries, 1997-2007</v>
      </c>
      <c r="K1" s="7" t="str">
        <f>B1 &amp; " (continued)"</f>
        <v>Table 33: Capital Compensation, Canada, Business Sector Industries, 1997-2007 (continued)</v>
      </c>
      <c r="V1" s="7" t="str">
        <f>K1</f>
        <v>Table 33: Capital Compensation, Canada, Business Sector Industries, 1997-2007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f>IF(ISERROR(NGDP_Can!B5-LComp_Can!B5),"..",NGDP_Can!B5-LComp_Can!B5)</f>
        <v>251128.26199999999</v>
      </c>
      <c r="C5" s="15">
        <f>IF(ISERROR(NGDP_Can!C5-LComp_Can!C5),"..",NGDP_Can!C5-LComp_Can!C5)</f>
        <v>124352.52700000003</v>
      </c>
      <c r="D5" s="25">
        <f>IF(ISERROR(NGDP_Can!D5-LComp_Can!D5),"..",NGDP_Can!D5-LComp_Can!D5)</f>
        <v>11621.135</v>
      </c>
      <c r="E5" s="25">
        <f>IF(ISERROR(NGDP_Can!E5-LComp_Can!E5),"..",NGDP_Can!E5-LComp_Can!E5)</f>
        <v>24372.561000000002</v>
      </c>
      <c r="F5" s="25">
        <f>IF(ISERROR(NGDP_Can!F5-LComp_Can!F5),"..",NGDP_Can!F5-LComp_Can!F5)</f>
        <v>19697.52</v>
      </c>
      <c r="G5" s="25">
        <f>IF(ISERROR(NGDP_Can!G5-LComp_Can!G5),"..",NGDP_Can!G5-LComp_Can!G5)</f>
        <v>7248.913999999997</v>
      </c>
      <c r="H5" s="25">
        <f>IF(ISERROR(NGDP_Can!H5-LComp_Can!H5),"..",NGDP_Can!H5-LComp_Can!H5)</f>
        <v>61412.396999999997</v>
      </c>
      <c r="I5" s="25">
        <f>IF(ISERROR(NGDP_Can!I5-LComp_Can!I5),"..",NGDP_Can!I5-LComp_Can!I5)</f>
        <v>29150.475999999999</v>
      </c>
      <c r="J5" s="17">
        <f>IF(ISERROR(NGDP_Can!J5-LComp_Can!J5),"..",NGDP_Can!J5-LComp_Can!J5)</f>
        <v>32261.921000000002</v>
      </c>
      <c r="K5" s="25">
        <f>IF(ISERROR(NGDP_Can!K5-LComp_Can!K5),"..",NGDP_Can!K5-LComp_Can!K5)</f>
        <v>126775.73499999999</v>
      </c>
      <c r="L5" s="25">
        <f>IF(ISERROR(NGDP_Can!L5-LComp_Can!L5),"..",NGDP_Can!L5-LComp_Can!L5)</f>
        <v>13562.546000000002</v>
      </c>
      <c r="M5" s="25">
        <f>IF(ISERROR(NGDP_Can!M5-LComp_Can!M5),"..",NGDP_Can!M5-LComp_Can!M5)</f>
        <v>8362.0959999999977</v>
      </c>
      <c r="N5" s="25">
        <f>IF(ISERROR(NGDP_Can!N5-LComp_Can!N5),"..",NGDP_Can!N5-LComp_Can!N5)</f>
        <v>13041.843000000001</v>
      </c>
      <c r="O5" s="25">
        <f>IF(ISERROR(NGDP_Can!O5-LComp_Can!O5),"..",NGDP_Can!O5-LComp_Can!O5)</f>
        <v>14275.476000000001</v>
      </c>
      <c r="P5" s="25">
        <f>IF(ISERROR(NGDP_Can!P5-LComp_Can!P5),"..",NGDP_Can!P5-LComp_Can!P5)</f>
        <v>51043.521000000001</v>
      </c>
      <c r="Q5" s="25">
        <f>IF(ISERROR(NGDP_Can!Q5-LComp_Can!Q5),"..",NGDP_Can!Q5-LComp_Can!Q5)</f>
        <v>6133.18</v>
      </c>
      <c r="R5" s="25">
        <f>IF(ISERROR(NGDP_Can!R5-LComp_Can!R5),"..",NGDP_Can!R5-LComp_Can!R5)</f>
        <v>3760.5699999999997</v>
      </c>
      <c r="S5" s="25">
        <f>IF(ISERROR(NGDP_Can!S5-LComp_Can!S5),"..",NGDP_Can!S5-LComp_Can!S5)</f>
        <v>1741.4009999999998</v>
      </c>
      <c r="T5" s="25">
        <f>IF(ISERROR(NGDP_Can!T5-LComp_Can!T5),"..",NGDP_Can!T5-LComp_Can!T5)</f>
        <v>4371.1839999999993</v>
      </c>
      <c r="U5" s="17">
        <f>IF(ISERROR(NGDP_Can!U5-LComp_Can!U5),"..",NGDP_Can!U5-LComp_Can!U5)</f>
        <v>10483.917999999998</v>
      </c>
      <c r="V5" s="15">
        <f>IF(ISERROR(NGDP_Can!V5-LComp_Can!V5),"..",NGDP_Can!V5-LComp_Can!V5)</f>
        <v>242544.23700000002</v>
      </c>
      <c r="W5" s="25">
        <f>IF(ISERROR(NGDP_Can!W5-LComp_Can!W5),"..",NGDP_Can!W5-LComp_Can!W5)</f>
        <v>105482.47799999999</v>
      </c>
      <c r="X5" s="25">
        <f>IF(ISERROR(NGDP_Can!X5-LComp_Can!X5),"..",NGDP_Can!X5-LComp_Can!X5)</f>
        <v>43819.368999999999</v>
      </c>
      <c r="Y5" s="25" t="s">
        <v>33</v>
      </c>
    </row>
    <row r="6" spans="1:25">
      <c r="A6" s="5">
        <v>1998</v>
      </c>
      <c r="B6" s="27">
        <f>IF(ISERROR(NGDP_Can!B6-LComp_Can!B6),"..",NGDP_Can!B6-LComp_Can!B6)</f>
        <v>253457.66599999997</v>
      </c>
      <c r="C6" s="15">
        <f>IF(ISERROR(NGDP_Can!C6-LComp_Can!C6),"..",NGDP_Can!C6-LComp_Can!C6)</f>
        <v>122077.12</v>
      </c>
      <c r="D6" s="25">
        <f>IF(ISERROR(NGDP_Can!D6-LComp_Can!D6),"..",NGDP_Can!D6-LComp_Can!D6)</f>
        <v>12778.565999999999</v>
      </c>
      <c r="E6" s="25">
        <f>IF(ISERROR(NGDP_Can!E6-LComp_Can!E6),"..",NGDP_Can!E6-LComp_Can!E6)</f>
        <v>17962.760000000002</v>
      </c>
      <c r="F6" s="25">
        <f>IF(ISERROR(NGDP_Can!F6-LComp_Can!F6),"..",NGDP_Can!F6-LComp_Can!F6)</f>
        <v>18905.447999999997</v>
      </c>
      <c r="G6" s="25">
        <f>IF(ISERROR(NGDP_Can!G6-LComp_Can!G6),"..",NGDP_Can!G6-LComp_Can!G6)</f>
        <v>7249.1209999999992</v>
      </c>
      <c r="H6" s="25">
        <f>IF(ISERROR(NGDP_Can!H6-LComp_Can!H6),"..",NGDP_Can!H6-LComp_Can!H6)</f>
        <v>65181.225000000006</v>
      </c>
      <c r="I6" s="25">
        <f>IF(ISERROR(NGDP_Can!I6-LComp_Can!I6),"..",NGDP_Can!I6-LComp_Can!I6)</f>
        <v>30535.421999999999</v>
      </c>
      <c r="J6" s="17">
        <f>IF(ISERROR(NGDP_Can!J6-LComp_Can!J6),"..",NGDP_Can!J6-LComp_Can!J6)</f>
        <v>34645.803</v>
      </c>
      <c r="K6" s="25">
        <f>IF(ISERROR(NGDP_Can!K6-LComp_Can!K6),"..",NGDP_Can!K6-LComp_Can!K6)</f>
        <v>131380.54600000003</v>
      </c>
      <c r="L6" s="25">
        <f>IF(ISERROR(NGDP_Can!L6-LComp_Can!L6),"..",NGDP_Can!L6-LComp_Can!L6)</f>
        <v>13883.267000000003</v>
      </c>
      <c r="M6" s="25">
        <f>IF(ISERROR(NGDP_Can!M6-LComp_Can!M6),"..",NGDP_Can!M6-LComp_Can!M6)</f>
        <v>8839.1209999999992</v>
      </c>
      <c r="N6" s="25">
        <f>IF(ISERROR(NGDP_Can!N6-LComp_Can!N6),"..",NGDP_Can!N6-LComp_Can!N6)</f>
        <v>12994.487000000001</v>
      </c>
      <c r="O6" s="25">
        <f>IF(ISERROR(NGDP_Can!O6-LComp_Can!O6),"..",NGDP_Can!O6-LComp_Can!O6)</f>
        <v>14776.612999999999</v>
      </c>
      <c r="P6" s="25">
        <f>IF(ISERROR(NGDP_Can!P6-LComp_Can!P6),"..",NGDP_Can!P6-LComp_Can!P6)</f>
        <v>53651.697</v>
      </c>
      <c r="Q6" s="25">
        <f>IF(ISERROR(NGDP_Can!Q6-LComp_Can!Q6),"..",NGDP_Can!Q6-LComp_Can!Q6)</f>
        <v>6510.4619999999959</v>
      </c>
      <c r="R6" s="25">
        <f>IF(ISERROR(NGDP_Can!R6-LComp_Can!R6),"..",NGDP_Can!R6-LComp_Can!R6)</f>
        <v>3796.8189999999995</v>
      </c>
      <c r="S6" s="25">
        <f>IF(ISERROR(NGDP_Can!S6-LComp_Can!S6),"..",NGDP_Can!S6-LComp_Can!S6)</f>
        <v>1433.473</v>
      </c>
      <c r="T6" s="25">
        <f>IF(ISERROR(NGDP_Can!T6-LComp_Can!T6),"..",NGDP_Can!T6-LComp_Can!T6)</f>
        <v>4604.4610000000011</v>
      </c>
      <c r="U6" s="17">
        <f>IF(ISERROR(NGDP_Can!U6-LComp_Can!U6),"..",NGDP_Can!U6-LComp_Can!U6)</f>
        <v>10890.146000000004</v>
      </c>
      <c r="V6" s="15">
        <f>IF(ISERROR(NGDP_Can!V6-LComp_Can!V6),"..",NGDP_Can!V6-LComp_Can!V6)</f>
        <v>244032.09699999995</v>
      </c>
      <c r="W6" s="25">
        <f>IF(ISERROR(NGDP_Can!W6-LComp_Can!W6),"..",NGDP_Can!W6-LComp_Can!W6)</f>
        <v>102049.433</v>
      </c>
      <c r="X6" s="25">
        <f>IF(ISERROR(NGDP_Can!X6-LComp_Can!X6),"..",NGDP_Can!X6-LComp_Can!X6)</f>
        <v>37157.14</v>
      </c>
      <c r="Y6" s="25" t="s">
        <v>33</v>
      </c>
    </row>
    <row r="7" spans="1:25">
      <c r="A7" s="5">
        <v>1999</v>
      </c>
      <c r="B7" s="27">
        <f>IF(ISERROR(NGDP_Can!B7-LComp_Can!B7),"..",NGDP_Can!B7-LComp_Can!B7)</f>
        <v>284904.07499999995</v>
      </c>
      <c r="C7" s="15">
        <f>IF(ISERROR(NGDP_Can!C7-LComp_Can!C7),"..",NGDP_Can!C7-LComp_Can!C7)</f>
        <v>145489.856</v>
      </c>
      <c r="D7" s="25">
        <f>IF(ISERROR(NGDP_Can!D7-LComp_Can!D7),"..",NGDP_Can!D7-LComp_Can!D7)</f>
        <v>12753.587</v>
      </c>
      <c r="E7" s="25">
        <f>IF(ISERROR(NGDP_Can!E7-LComp_Can!E7),"..",NGDP_Can!E7-LComp_Can!E7)</f>
        <v>25359.317999999999</v>
      </c>
      <c r="F7" s="25">
        <f>IF(ISERROR(NGDP_Can!F7-LComp_Can!F7),"..",NGDP_Can!F7-LComp_Can!F7)</f>
        <v>19226.21</v>
      </c>
      <c r="G7" s="25">
        <f>IF(ISERROR(NGDP_Can!G7-LComp_Can!G7),"..",NGDP_Can!G7-LComp_Can!G7)</f>
        <v>7930.1759999999995</v>
      </c>
      <c r="H7" s="25">
        <f>IF(ISERROR(NGDP_Can!H7-LComp_Can!H7),"..",NGDP_Can!H7-LComp_Can!H7)</f>
        <v>80220.564999999988</v>
      </c>
      <c r="I7" s="25">
        <f>IF(ISERROR(NGDP_Can!I7-LComp_Can!I7),"..",NGDP_Can!I7-LComp_Can!I7)</f>
        <v>30855.513000000006</v>
      </c>
      <c r="J7" s="17">
        <f>IF(ISERROR(NGDP_Can!J7-LComp_Can!J7),"..",NGDP_Can!J7-LComp_Can!J7)</f>
        <v>49365.052000000003</v>
      </c>
      <c r="K7" s="25">
        <f>IF(ISERROR(NGDP_Can!K7-LComp_Can!K7),"..",NGDP_Can!K7-LComp_Can!K7)</f>
        <v>139414.21900000001</v>
      </c>
      <c r="L7" s="25">
        <f>IF(ISERROR(NGDP_Can!L7-LComp_Can!L7),"..",NGDP_Can!L7-LComp_Can!L7)</f>
        <v>14816.593000000001</v>
      </c>
      <c r="M7" s="25">
        <f>IF(ISERROR(NGDP_Can!M7-LComp_Can!M7),"..",NGDP_Can!M7-LComp_Can!M7)</f>
        <v>10071.589</v>
      </c>
      <c r="N7" s="25">
        <f>IF(ISERROR(NGDP_Can!N7-LComp_Can!N7),"..",NGDP_Can!N7-LComp_Can!N7)</f>
        <v>13519.859</v>
      </c>
      <c r="O7" s="25">
        <f>IF(ISERROR(NGDP_Can!O7-LComp_Can!O7),"..",NGDP_Can!O7-LComp_Can!O7)</f>
        <v>15045.785999999998</v>
      </c>
      <c r="P7" s="25">
        <f>IF(ISERROR(NGDP_Can!P7-LComp_Can!P7),"..",NGDP_Can!P7-LComp_Can!P7)</f>
        <v>56712.847000000002</v>
      </c>
      <c r="Q7" s="25">
        <f>IF(ISERROR(NGDP_Can!Q7-LComp_Can!Q7),"..",NGDP_Can!Q7-LComp_Can!Q7)</f>
        <v>6742.8940000000002</v>
      </c>
      <c r="R7" s="25">
        <f>IF(ISERROR(NGDP_Can!R7-LComp_Can!R7),"..",NGDP_Can!R7-LComp_Can!R7)</f>
        <v>3976.5809999999983</v>
      </c>
      <c r="S7" s="25">
        <f>IF(ISERROR(NGDP_Can!S7-LComp_Can!S7),"..",NGDP_Can!S7-LComp_Can!S7)</f>
        <v>1551.9920000000002</v>
      </c>
      <c r="T7" s="25">
        <f>IF(ISERROR(NGDP_Can!T7-LComp_Can!T7),"..",NGDP_Can!T7-LComp_Can!T7)</f>
        <v>5038.0639999999985</v>
      </c>
      <c r="U7" s="17">
        <f>IF(ISERROR(NGDP_Can!U7-LComp_Can!U7),"..",NGDP_Can!U7-LComp_Can!U7)</f>
        <v>11938.014000000003</v>
      </c>
      <c r="V7" s="15">
        <f>IF(ISERROR(NGDP_Can!V7-LComp_Can!V7),"..",NGDP_Can!V7-LComp_Can!V7)</f>
        <v>275308.174</v>
      </c>
      <c r="W7" s="25">
        <f>IF(ISERROR(NGDP_Can!W7-LComp_Can!W7),"..",NGDP_Can!W7-LComp_Can!W7)</f>
        <v>124806.09300000001</v>
      </c>
      <c r="X7" s="25">
        <f>IF(ISERROR(NGDP_Can!X7-LComp_Can!X7),"..",NGDP_Can!X7-LComp_Can!X7)</f>
        <v>44995.567999999999</v>
      </c>
      <c r="Y7" s="25" t="s">
        <v>33</v>
      </c>
    </row>
    <row r="8" spans="1:25">
      <c r="A8" s="5">
        <v>2000</v>
      </c>
      <c r="B8" s="27">
        <f>IF(ISERROR(NGDP_Can!B8-LComp_Can!B8),"..",NGDP_Can!B8-LComp_Can!B8)</f>
        <v>327825.5</v>
      </c>
      <c r="C8" s="15">
        <f>IF(ISERROR(NGDP_Can!C8-LComp_Can!C8),"..",NGDP_Can!C8-LComp_Can!C8)</f>
        <v>182791.69400000002</v>
      </c>
      <c r="D8" s="25">
        <f>IF(ISERROR(NGDP_Can!D8-LComp_Can!D8),"..",NGDP_Can!D8-LComp_Can!D8)</f>
        <v>12724.672999999999</v>
      </c>
      <c r="E8" s="25">
        <f>IF(ISERROR(NGDP_Can!E8-LComp_Can!E8),"..",NGDP_Can!E8-LComp_Can!E8)</f>
        <v>50657.252999999997</v>
      </c>
      <c r="F8" s="25">
        <f>IF(ISERROR(NGDP_Can!F8-LComp_Can!F8),"..",NGDP_Can!F8-LComp_Can!F8)</f>
        <v>20073.614999999998</v>
      </c>
      <c r="G8" s="25">
        <f>IF(ISERROR(NGDP_Can!G8-LComp_Can!G8),"..",NGDP_Can!G8-LComp_Can!G8)</f>
        <v>8452.6640000000043</v>
      </c>
      <c r="H8" s="25">
        <f>IF(ISERROR(NGDP_Can!H8-LComp_Can!H8),"..",NGDP_Can!H8-LComp_Can!H8)</f>
        <v>90883.488999999987</v>
      </c>
      <c r="I8" s="25">
        <f>IF(ISERROR(NGDP_Can!I8-LComp_Can!I8),"..",NGDP_Can!I8-LComp_Can!I8)</f>
        <v>38025.147000000004</v>
      </c>
      <c r="J8" s="17">
        <f>IF(ISERROR(NGDP_Can!J8-LComp_Can!J8),"..",NGDP_Can!J8-LComp_Can!J8)</f>
        <v>52858.341999999997</v>
      </c>
      <c r="K8" s="25">
        <f>IF(ISERROR(NGDP_Can!K8-LComp_Can!K8),"..",NGDP_Can!K8-LComp_Can!K8)</f>
        <v>145033.80599999998</v>
      </c>
      <c r="L8" s="25">
        <f>IF(ISERROR(NGDP_Can!L8-LComp_Can!L8),"..",NGDP_Can!L8-LComp_Can!L8)</f>
        <v>15220.171000000002</v>
      </c>
      <c r="M8" s="25">
        <f>IF(ISERROR(NGDP_Can!M8-LComp_Can!M8),"..",NGDP_Can!M8-LComp_Can!M8)</f>
        <v>11172.647000000004</v>
      </c>
      <c r="N8" s="25">
        <f>IF(ISERROR(NGDP_Can!N8-LComp_Can!N8),"..",NGDP_Can!N8-LComp_Can!N8)</f>
        <v>14091.366000000002</v>
      </c>
      <c r="O8" s="25">
        <f>IF(ISERROR(NGDP_Can!O8-LComp_Can!O8),"..",NGDP_Can!O8-LComp_Can!O8)</f>
        <v>15142.704999999998</v>
      </c>
      <c r="P8" s="25">
        <f>IF(ISERROR(NGDP_Can!P8-LComp_Can!P8),"..",NGDP_Can!P8-LComp_Can!P8)</f>
        <v>58256.320999999996</v>
      </c>
      <c r="Q8" s="25">
        <f>IF(ISERROR(NGDP_Can!Q8-LComp_Can!Q8),"..",NGDP_Can!Q8-LComp_Can!Q8)</f>
        <v>7396.9759999999951</v>
      </c>
      <c r="R8" s="25">
        <f>IF(ISERROR(NGDP_Can!R8-LComp_Can!R8),"..",NGDP_Can!R8-LComp_Can!R8)</f>
        <v>4296.616</v>
      </c>
      <c r="S8" s="25">
        <f>IF(ISERROR(NGDP_Can!S8-LComp_Can!S8),"..",NGDP_Can!S8-LComp_Can!S8)</f>
        <v>1767.5910000000003</v>
      </c>
      <c r="T8" s="25">
        <f>IF(ISERROR(NGDP_Can!T8-LComp_Can!T8),"..",NGDP_Can!T8-LComp_Can!T8)</f>
        <v>5003.9199999999983</v>
      </c>
      <c r="U8" s="17">
        <f>IF(ISERROR(NGDP_Can!U8-LComp_Can!U8),"..",NGDP_Can!U8-LComp_Can!U8)</f>
        <v>12685.492999999999</v>
      </c>
      <c r="V8" s="15">
        <f>IF(ISERROR(NGDP_Can!V8-LComp_Can!V8),"..",NGDP_Can!V8-LComp_Can!V8)</f>
        <v>318328.772</v>
      </c>
      <c r="W8" s="25">
        <f>IF(ISERROR(NGDP_Can!W8-LComp_Can!W8),"..",NGDP_Can!W8-LComp_Can!W8)</f>
        <v>161614.35700000002</v>
      </c>
      <c r="X8" s="25">
        <f>IF(ISERROR(NGDP_Can!X8-LComp_Can!X8),"..",NGDP_Can!X8-LComp_Can!X8)</f>
        <v>71053.120999999999</v>
      </c>
      <c r="Y8" s="25" t="s">
        <v>33</v>
      </c>
    </row>
    <row r="9" spans="1:25">
      <c r="A9" s="5">
        <v>2001</v>
      </c>
      <c r="B9" s="27">
        <f>IF(ISERROR(NGDP_Can!B9-LComp_Can!B9),"..",NGDP_Can!B9-LComp_Can!B9)</f>
        <v>332404.76499999996</v>
      </c>
      <c r="C9" s="15">
        <f>IF(ISERROR(NGDP_Can!C9-LComp_Can!C9),"..",NGDP_Can!C9-LComp_Can!C9)</f>
        <v>174632.70799999998</v>
      </c>
      <c r="D9" s="25">
        <f>IF(ISERROR(NGDP_Can!D9-LComp_Can!D9),"..",NGDP_Can!D9-LComp_Can!D9)</f>
        <v>12932.645</v>
      </c>
      <c r="E9" s="25">
        <f>IF(ISERROR(NGDP_Can!E9-LComp_Can!E9),"..",NGDP_Can!E9-LComp_Can!E9)</f>
        <v>47738.137999999999</v>
      </c>
      <c r="F9" s="25">
        <f>IF(ISERROR(NGDP_Can!F9-LComp_Can!F9),"..",NGDP_Can!F9-LComp_Can!F9)</f>
        <v>20717.737999999998</v>
      </c>
      <c r="G9" s="25">
        <f>IF(ISERROR(NGDP_Can!G9-LComp_Can!G9),"..",NGDP_Can!G9-LComp_Can!G9)</f>
        <v>10769.582999999999</v>
      </c>
      <c r="H9" s="25">
        <f>IF(ISERROR(NGDP_Can!H9-LComp_Can!H9),"..",NGDP_Can!H9-LComp_Can!H9)</f>
        <v>82474.604000000007</v>
      </c>
      <c r="I9" s="25">
        <f>IF(ISERROR(NGDP_Can!I9-LComp_Can!I9),"..",NGDP_Can!I9-LComp_Can!I9)</f>
        <v>39761.42</v>
      </c>
      <c r="J9" s="17">
        <f>IF(ISERROR(NGDP_Can!J9-LComp_Can!J9),"..",NGDP_Can!J9-LComp_Can!J9)</f>
        <v>42713.184000000001</v>
      </c>
      <c r="K9" s="25">
        <f>IF(ISERROR(NGDP_Can!K9-LComp_Can!K9),"..",NGDP_Can!K9-LComp_Can!K9)</f>
        <v>157772.05700000003</v>
      </c>
      <c r="L9" s="25">
        <f>IF(ISERROR(NGDP_Can!L9-LComp_Can!L9),"..",NGDP_Can!L9-LComp_Can!L9)</f>
        <v>16032.678</v>
      </c>
      <c r="M9" s="25">
        <f>IF(ISERROR(NGDP_Can!M9-LComp_Can!M9),"..",NGDP_Can!M9-LComp_Can!M9)</f>
        <v>13638.551000000007</v>
      </c>
      <c r="N9" s="25">
        <f>IF(ISERROR(NGDP_Can!N9-LComp_Can!N9),"..",NGDP_Can!N9-LComp_Can!N9)</f>
        <v>15490.796000000002</v>
      </c>
      <c r="O9" s="25">
        <f>IF(ISERROR(NGDP_Can!O9-LComp_Can!O9),"..",NGDP_Can!O9-LComp_Can!O9)</f>
        <v>16435.936000000002</v>
      </c>
      <c r="P9" s="25">
        <f>IF(ISERROR(NGDP_Can!P9-LComp_Can!P9),"..",NGDP_Can!P9-LComp_Can!P9)</f>
        <v>62945.307000000001</v>
      </c>
      <c r="Q9" s="25">
        <f>IF(ISERROR(NGDP_Can!Q9-LComp_Can!Q9),"..",NGDP_Can!Q9-LComp_Can!Q9)</f>
        <v>7215.1109999999971</v>
      </c>
      <c r="R9" s="25">
        <f>IF(ISERROR(NGDP_Can!R9-LComp_Can!R9),"..",NGDP_Can!R9-LComp_Can!R9)</f>
        <v>5084.3889999999992</v>
      </c>
      <c r="S9" s="25">
        <f>IF(ISERROR(NGDP_Can!S9-LComp_Can!S9),"..",NGDP_Can!S9-LComp_Can!S9)</f>
        <v>1931.4120000000003</v>
      </c>
      <c r="T9" s="25">
        <f>IF(ISERROR(NGDP_Can!T9-LComp_Can!T9),"..",NGDP_Can!T9-LComp_Can!T9)</f>
        <v>5240.9339999999975</v>
      </c>
      <c r="U9" s="17">
        <f>IF(ISERROR(NGDP_Can!U9-LComp_Can!U9),"..",NGDP_Can!U9-LComp_Can!U9)</f>
        <v>13756.943000000003</v>
      </c>
      <c r="V9" s="15">
        <f>IF(ISERROR(NGDP_Can!V9-LComp_Can!V9),"..",NGDP_Can!V9-LComp_Can!V9)</f>
        <v>322352.67700000003</v>
      </c>
      <c r="W9" s="25">
        <f>IF(ISERROR(NGDP_Can!W9-LComp_Can!W9),"..",NGDP_Can!W9-LComp_Can!W9)</f>
        <v>150930.47999999998</v>
      </c>
      <c r="X9" s="25">
        <f>IF(ISERROR(NGDP_Can!X9-LComp_Can!X9),"..",NGDP_Can!X9-LComp_Can!X9)</f>
        <v>71448.236000000004</v>
      </c>
      <c r="Y9" s="25" t="s">
        <v>33</v>
      </c>
    </row>
    <row r="10" spans="1:25">
      <c r="A10" s="5">
        <v>2002</v>
      </c>
      <c r="B10" s="27">
        <f>IF(ISERROR(NGDP_Can!B10-LComp_Can!B10),"..",NGDP_Can!B10-LComp_Can!B10)</f>
        <v>340390.66</v>
      </c>
      <c r="C10" s="15">
        <f>IF(ISERROR(NGDP_Can!C10-LComp_Can!C10),"..",NGDP_Can!C10-LComp_Can!C10)</f>
        <v>171474.924</v>
      </c>
      <c r="D10" s="25">
        <f>IF(ISERROR(NGDP_Can!D10-LComp_Can!D10),"..",NGDP_Can!D10-LComp_Can!D10)</f>
        <v>13495.111000000001</v>
      </c>
      <c r="E10" s="25">
        <f>IF(ISERROR(NGDP_Can!E10-LComp_Can!E10),"..",NGDP_Can!E10-LComp_Can!E10)</f>
        <v>41885.462</v>
      </c>
      <c r="F10" s="25">
        <f>IF(ISERROR(NGDP_Can!F10-LComp_Can!F10),"..",NGDP_Can!F10-LComp_Can!F10)</f>
        <v>20842.157000000003</v>
      </c>
      <c r="G10" s="25">
        <f>IF(ISERROR(NGDP_Can!G10-LComp_Can!G10),"..",NGDP_Can!G10-LComp_Can!G10)</f>
        <v>12448.452000000005</v>
      </c>
      <c r="H10" s="25">
        <f>IF(ISERROR(NGDP_Can!H10-LComp_Can!H10),"..",NGDP_Can!H10-LComp_Can!H10)</f>
        <v>82803.741999999998</v>
      </c>
      <c r="I10" s="25">
        <f>IF(ISERROR(NGDP_Can!I10-LComp_Can!I10),"..",NGDP_Can!I10-LComp_Can!I10)</f>
        <v>38395.427000000003</v>
      </c>
      <c r="J10" s="17">
        <f>IF(ISERROR(NGDP_Can!J10-LComp_Can!J10),"..",NGDP_Can!J10-LComp_Can!J10)</f>
        <v>44408.314999999995</v>
      </c>
      <c r="K10" s="25">
        <f>IF(ISERROR(NGDP_Can!K10-LComp_Can!K10),"..",NGDP_Can!K10-LComp_Can!K10)</f>
        <v>168915.73600000003</v>
      </c>
      <c r="L10" s="25">
        <f>IF(ISERROR(NGDP_Can!L10-LComp_Can!L10),"..",NGDP_Can!L10-LComp_Can!L10)</f>
        <v>17039.072</v>
      </c>
      <c r="M10" s="25">
        <f>IF(ISERROR(NGDP_Can!M10-LComp_Can!M10),"..",NGDP_Can!M10-LComp_Can!M10)</f>
        <v>15579.004000000001</v>
      </c>
      <c r="N10" s="25">
        <f>IF(ISERROR(NGDP_Can!N10-LComp_Can!N10),"..",NGDP_Can!N10-LComp_Can!N10)</f>
        <v>15901.863000000001</v>
      </c>
      <c r="O10" s="25">
        <f>IF(ISERROR(NGDP_Can!O10-LComp_Can!O10),"..",NGDP_Can!O10-LComp_Can!O10)</f>
        <v>18135.063999999998</v>
      </c>
      <c r="P10" s="25">
        <f>IF(ISERROR(NGDP_Can!P10-LComp_Can!P10),"..",NGDP_Can!P10-LComp_Can!P10)</f>
        <v>65351.943999999996</v>
      </c>
      <c r="Q10" s="25">
        <f>IF(ISERROR(NGDP_Can!Q10-LComp_Can!Q10),"..",NGDP_Can!Q10-LComp_Can!Q10)</f>
        <v>8343.6460000000006</v>
      </c>
      <c r="R10" s="25">
        <f>IF(ISERROR(NGDP_Can!R10-LComp_Can!R10),"..",NGDP_Can!R10-LComp_Can!R10)</f>
        <v>5877.5969999999979</v>
      </c>
      <c r="S10" s="25">
        <f>IF(ISERROR(NGDP_Can!S10-LComp_Can!S10),"..",NGDP_Can!S10-LComp_Can!S10)</f>
        <v>2164.7359999999999</v>
      </c>
      <c r="T10" s="25">
        <f>IF(ISERROR(NGDP_Can!T10-LComp_Can!T10),"..",NGDP_Can!T10-LComp_Can!T10)</f>
        <v>5693.7619999999988</v>
      </c>
      <c r="U10" s="17">
        <f>IF(ISERROR(NGDP_Can!U10-LComp_Can!U10),"..",NGDP_Can!U10-LComp_Can!U10)</f>
        <v>14829.047999999995</v>
      </c>
      <c r="V10" s="15">
        <f>IF(ISERROR(NGDP_Can!V10-LComp_Can!V10),"..",NGDP_Can!V10-LComp_Can!V10)</f>
        <v>330304.37800000003</v>
      </c>
      <c r="W10" s="25">
        <f>IF(ISERROR(NGDP_Can!W10-LComp_Can!W10),"..",NGDP_Can!W10-LComp_Can!W10)</f>
        <v>145531.36100000003</v>
      </c>
      <c r="X10" s="25">
        <f>IF(ISERROR(NGDP_Can!X10-LComp_Can!X10),"..",NGDP_Can!X10-LComp_Can!X10)</f>
        <v>65150.528999999995</v>
      </c>
      <c r="Y10" s="25" t="s">
        <v>33</v>
      </c>
    </row>
    <row r="11" spans="1:25">
      <c r="A11" s="5">
        <v>2003</v>
      </c>
      <c r="B11" s="27">
        <f>IF(ISERROR(NGDP_Can!B11-LComp_Can!B11),"..",NGDP_Can!B11-LComp_Can!B11)</f>
        <v>368347.83700000006</v>
      </c>
      <c r="C11" s="15">
        <f>IF(ISERROR(NGDP_Can!C11-LComp_Can!C11),"..",NGDP_Can!C11-LComp_Can!C11)</f>
        <v>187026.90500000003</v>
      </c>
      <c r="D11" s="25">
        <f>IF(ISERROR(NGDP_Can!D11-LComp_Can!D11),"..",NGDP_Can!D11-LComp_Can!D11)</f>
        <v>13362.892000000002</v>
      </c>
      <c r="E11" s="25">
        <f>IF(ISERROR(NGDP_Can!E11-LComp_Can!E11),"..",NGDP_Can!E11-LComp_Can!E11)</f>
        <v>59059.091000000008</v>
      </c>
      <c r="F11" s="25">
        <f>IF(ISERROR(NGDP_Can!F11-LComp_Can!F11),"..",NGDP_Can!F11-LComp_Can!F11)</f>
        <v>22434.487000000001</v>
      </c>
      <c r="G11" s="25">
        <f>IF(ISERROR(NGDP_Can!G11-LComp_Can!G11),"..",NGDP_Can!G11-LComp_Can!G11)</f>
        <v>14292.822</v>
      </c>
      <c r="H11" s="25">
        <f>IF(ISERROR(NGDP_Can!H11-LComp_Can!H11),"..",NGDP_Can!H11-LComp_Can!H11)</f>
        <v>77877.612999999998</v>
      </c>
      <c r="I11" s="25">
        <f>IF(ISERROR(NGDP_Can!I11-LComp_Can!I11),"..",NGDP_Can!I11-LComp_Can!I11)</f>
        <v>36500.599000000002</v>
      </c>
      <c r="J11" s="17">
        <f>IF(ISERROR(NGDP_Can!J11-LComp_Can!J11),"..",NGDP_Can!J11-LComp_Can!J11)</f>
        <v>41377.014000000003</v>
      </c>
      <c r="K11" s="25">
        <f>IF(ISERROR(NGDP_Can!K11-LComp_Can!K11),"..",NGDP_Can!K11-LComp_Can!K11)</f>
        <v>181320.93200000003</v>
      </c>
      <c r="L11" s="25">
        <f>IF(ISERROR(NGDP_Can!L11-LComp_Can!L11),"..",NGDP_Can!L11-LComp_Can!L11)</f>
        <v>19825.022000000004</v>
      </c>
      <c r="M11" s="25">
        <f>IF(ISERROR(NGDP_Can!M11-LComp_Can!M11),"..",NGDP_Can!M11-LComp_Can!M11)</f>
        <v>17703.245999999999</v>
      </c>
      <c r="N11" s="25">
        <f>IF(ISERROR(NGDP_Can!N11-LComp_Can!N11),"..",NGDP_Can!N11-LComp_Can!N11)</f>
        <v>15478.418000000001</v>
      </c>
      <c r="O11" s="25">
        <f>IF(ISERROR(NGDP_Can!O11-LComp_Can!O11),"..",NGDP_Can!O11-LComp_Can!O11)</f>
        <v>19403.593999999997</v>
      </c>
      <c r="P11" s="25">
        <f>IF(ISERROR(NGDP_Can!P11-LComp_Can!P11),"..",NGDP_Can!P11-LComp_Can!P11)</f>
        <v>69494.039999999994</v>
      </c>
      <c r="Q11" s="25">
        <f>IF(ISERROR(NGDP_Can!Q11-LComp_Can!Q11),"..",NGDP_Can!Q11-LComp_Can!Q11)</f>
        <v>9301.3020000000033</v>
      </c>
      <c r="R11" s="25">
        <f>IF(ISERROR(NGDP_Can!R11-LComp_Can!R11),"..",NGDP_Can!R11-LComp_Can!R11)</f>
        <v>6375.1750000000029</v>
      </c>
      <c r="S11" s="25">
        <f>IF(ISERROR(NGDP_Can!S11-LComp_Can!S11),"..",NGDP_Can!S11-LComp_Can!S11)</f>
        <v>2239.1679999999997</v>
      </c>
      <c r="T11" s="25">
        <f>IF(ISERROR(NGDP_Can!T11-LComp_Can!T11),"..",NGDP_Can!T11-LComp_Can!T11)</f>
        <v>5741.4700000000012</v>
      </c>
      <c r="U11" s="17">
        <f>IF(ISERROR(NGDP_Can!U11-LComp_Can!U11),"..",NGDP_Can!U11-LComp_Can!U11)</f>
        <v>15759.496999999996</v>
      </c>
      <c r="V11" s="15">
        <f>IF(ISERROR(NGDP_Can!V11-LComp_Can!V11),"..",NGDP_Can!V11-LComp_Can!V11)</f>
        <v>357996.81400000007</v>
      </c>
      <c r="W11" s="25">
        <f>IF(ISERROR(NGDP_Can!W11-LComp_Can!W11),"..",NGDP_Can!W11-LComp_Can!W11)</f>
        <v>159371.19100000002</v>
      </c>
      <c r="X11" s="25">
        <f>IF(ISERROR(NGDP_Can!X11-LComp_Can!X11),"..",NGDP_Can!X11-LComp_Can!X11)</f>
        <v>83232.872999999992</v>
      </c>
      <c r="Y11" s="25" t="s">
        <v>33</v>
      </c>
    </row>
    <row r="12" spans="1:25">
      <c r="A12" s="5">
        <v>2004</v>
      </c>
      <c r="B12" s="27">
        <f>IF(ISERROR(NGDP_Can!B12-LComp_Can!B12),"..",NGDP_Can!B12-LComp_Can!B12)</f>
        <v>398623.23199999996</v>
      </c>
      <c r="C12" s="15">
        <f>IF(ISERROR(NGDP_Can!C12-LComp_Can!C12),"..",NGDP_Can!C12-LComp_Can!C12)</f>
        <v>204006.87500000003</v>
      </c>
      <c r="D12" s="25">
        <f>IF(ISERROR(NGDP_Can!D12-LComp_Can!D12),"..",NGDP_Can!D12-LComp_Can!D12)</f>
        <v>15268.596</v>
      </c>
      <c r="E12" s="25">
        <f>IF(ISERROR(NGDP_Can!E12-LComp_Can!E12),"..",NGDP_Can!E12-LComp_Can!E12)</f>
        <v>71243.863000000012</v>
      </c>
      <c r="F12" s="25">
        <f>IF(ISERROR(NGDP_Can!F12-LComp_Can!F12),"..",NGDP_Can!F12-LComp_Can!F12)</f>
        <v>21422.061999999998</v>
      </c>
      <c r="G12" s="25">
        <f>IF(ISERROR(NGDP_Can!G12-LComp_Can!G12),"..",NGDP_Can!G12-LComp_Can!G12)</f>
        <v>17237.797999999995</v>
      </c>
      <c r="H12" s="25">
        <f>IF(ISERROR(NGDP_Can!H12-LComp_Can!H12),"..",NGDP_Can!H12-LComp_Can!H12)</f>
        <v>78834.556000000011</v>
      </c>
      <c r="I12" s="25">
        <f>IF(ISERROR(NGDP_Can!I12-LComp_Can!I12),"..",NGDP_Can!I12-LComp_Can!I12)</f>
        <v>35907.936999999998</v>
      </c>
      <c r="J12" s="17">
        <f>IF(ISERROR(NGDP_Can!J12-LComp_Can!J12),"..",NGDP_Can!J12-LComp_Can!J12)</f>
        <v>42926.618999999999</v>
      </c>
      <c r="K12" s="25">
        <f>IF(ISERROR(NGDP_Can!K12-LComp_Can!K12),"..",NGDP_Can!K12-LComp_Can!K12)</f>
        <v>194616.35700000008</v>
      </c>
      <c r="L12" s="25">
        <f>IF(ISERROR(NGDP_Can!L12-LComp_Can!L12),"..",NGDP_Can!L12-LComp_Can!L12)</f>
        <v>22567.752999999997</v>
      </c>
      <c r="M12" s="25">
        <f>IF(ISERROR(NGDP_Can!M12-LComp_Can!M12),"..",NGDP_Can!M12-LComp_Can!M12)</f>
        <v>18486.247999999992</v>
      </c>
      <c r="N12" s="25">
        <f>IF(ISERROR(NGDP_Can!N12-LComp_Can!N12),"..",NGDP_Can!N12-LComp_Can!N12)</f>
        <v>15637.129999999997</v>
      </c>
      <c r="O12" s="25">
        <f>IF(ISERROR(NGDP_Can!O12-LComp_Can!O12),"..",NGDP_Can!O12-LComp_Can!O12)</f>
        <v>21764.800999999999</v>
      </c>
      <c r="P12" s="25">
        <f>IF(ISERROR(NGDP_Can!P12-LComp_Can!P12),"..",NGDP_Can!P12-LComp_Can!P12)</f>
        <v>73479.711999999985</v>
      </c>
      <c r="Q12" s="25">
        <f>IF(ISERROR(NGDP_Can!Q12-LComp_Can!Q12),"..",NGDP_Can!Q12-LComp_Can!Q12)</f>
        <v>10078.841</v>
      </c>
      <c r="R12" s="25">
        <f>IF(ISERROR(NGDP_Can!R12-LComp_Can!R12),"..",NGDP_Can!R12-LComp_Can!R12)</f>
        <v>6967.2419999999984</v>
      </c>
      <c r="S12" s="25">
        <f>IF(ISERROR(NGDP_Can!S12-LComp_Can!S12),"..",NGDP_Can!S12-LComp_Can!S12)</f>
        <v>2432.0389999999998</v>
      </c>
      <c r="T12" s="25">
        <f>IF(ISERROR(NGDP_Can!T12-LComp_Can!T12),"..",NGDP_Can!T12-LComp_Can!T12)</f>
        <v>6111.3549999999996</v>
      </c>
      <c r="U12" s="17">
        <f>IF(ISERROR(NGDP_Can!U12-LComp_Can!U12),"..",NGDP_Can!U12-LComp_Can!U12)</f>
        <v>17091.236000000004</v>
      </c>
      <c r="V12" s="15">
        <f>IF(ISERROR(NGDP_Can!V12-LComp_Can!V12),"..",NGDP_Can!V12-LComp_Can!V12)</f>
        <v>386825.57199999999</v>
      </c>
      <c r="W12" s="25">
        <f>IF(ISERROR(NGDP_Can!W12-LComp_Can!W12),"..",NGDP_Can!W12-LComp_Can!W12)</f>
        <v>171500.48099999997</v>
      </c>
      <c r="X12" s="25">
        <f>IF(ISERROR(NGDP_Can!X12-LComp_Can!X12),"..",NGDP_Can!X12-LComp_Can!X12)</f>
        <v>92128.01999999999</v>
      </c>
      <c r="Y12" s="25" t="s">
        <v>33</v>
      </c>
    </row>
    <row r="13" spans="1:25">
      <c r="A13" s="5">
        <v>2005</v>
      </c>
      <c r="B13" s="27">
        <f>IF(ISERROR(NGDP_Can!B13-LComp_Can!B13),"..",NGDP_Can!B13-LComp_Can!B13)</f>
        <v>433690.48199999996</v>
      </c>
      <c r="C13" s="15">
        <f>IF(ISERROR(NGDP_Can!C13-LComp_Can!C13),"..",NGDP_Can!C13-LComp_Can!C13)</f>
        <v>224517.76399999997</v>
      </c>
      <c r="D13" s="25">
        <f>IF(ISERROR(NGDP_Can!D13-LComp_Can!D13),"..",NGDP_Can!D13-LComp_Can!D13)</f>
        <v>12745.112000000001</v>
      </c>
      <c r="E13" s="25">
        <f>IF(ISERROR(NGDP_Can!E13-LComp_Can!E13),"..",NGDP_Can!E13-LComp_Can!E13)</f>
        <v>93743.804000000004</v>
      </c>
      <c r="F13" s="25">
        <f>IF(ISERROR(NGDP_Can!F13-LComp_Can!F13),"..",NGDP_Can!F13-LComp_Can!F13)</f>
        <v>23451.795000000002</v>
      </c>
      <c r="G13" s="25">
        <f>IF(ISERROR(NGDP_Can!G13-LComp_Can!G13),"..",NGDP_Can!G13-LComp_Can!G13)</f>
        <v>19929.237999999998</v>
      </c>
      <c r="H13" s="25">
        <f>IF(ISERROR(NGDP_Can!H13-LComp_Can!H13),"..",NGDP_Can!H13-LComp_Can!H13)</f>
        <v>74647.815000000017</v>
      </c>
      <c r="I13" s="25">
        <f>IF(ISERROR(NGDP_Can!I13-LComp_Can!I13),"..",NGDP_Can!I13-LComp_Can!I13)</f>
        <v>34529.493000000009</v>
      </c>
      <c r="J13" s="17">
        <f>IF(ISERROR(NGDP_Can!J13-LComp_Can!J13),"..",NGDP_Can!J13-LComp_Can!J13)</f>
        <v>40118.322</v>
      </c>
      <c r="K13" s="25">
        <f>IF(ISERROR(NGDP_Can!K13-LComp_Can!K13),"..",NGDP_Can!K13-LComp_Can!K13)</f>
        <v>209172.71800000005</v>
      </c>
      <c r="L13" s="25">
        <f>IF(ISERROR(NGDP_Can!L13-LComp_Can!L13),"..",NGDP_Can!L13-LComp_Can!L13)</f>
        <v>24797.400999999991</v>
      </c>
      <c r="M13" s="25">
        <f>IF(ISERROR(NGDP_Can!M13-LComp_Can!M13),"..",NGDP_Can!M13-LComp_Can!M13)</f>
        <v>20298.758000000002</v>
      </c>
      <c r="N13" s="25">
        <f>IF(ISERROR(NGDP_Can!N13-LComp_Can!N13),"..",NGDP_Can!N13-LComp_Can!N13)</f>
        <v>19725.200999999994</v>
      </c>
      <c r="O13" s="25">
        <f>IF(ISERROR(NGDP_Can!O13-LComp_Can!O13),"..",NGDP_Can!O13-LComp_Can!O13)</f>
        <v>23055.469000000001</v>
      </c>
      <c r="P13" s="25">
        <f>IF(ISERROR(NGDP_Can!P13-LComp_Can!P13),"..",NGDP_Can!P13-LComp_Can!P13)</f>
        <v>76412.426999999996</v>
      </c>
      <c r="Q13" s="25">
        <f>IF(ISERROR(NGDP_Can!Q13-LComp_Can!Q13),"..",NGDP_Can!Q13-LComp_Can!Q13)</f>
        <v>10785.888999999996</v>
      </c>
      <c r="R13" s="25">
        <f>IF(ISERROR(NGDP_Can!R13-LComp_Can!R13),"..",NGDP_Can!R13-LComp_Can!R13)</f>
        <v>7638.6610000000001</v>
      </c>
      <c r="S13" s="25">
        <f>IF(ISERROR(NGDP_Can!S13-LComp_Can!S13),"..",NGDP_Can!S13-LComp_Can!S13)</f>
        <v>2452.9070000000011</v>
      </c>
      <c r="T13" s="25">
        <f>IF(ISERROR(NGDP_Can!T13-LComp_Can!T13),"..",NGDP_Can!T13-LComp_Can!T13)</f>
        <v>6414.8509999999987</v>
      </c>
      <c r="U13" s="17">
        <f>IF(ISERROR(NGDP_Can!U13-LComp_Can!U13),"..",NGDP_Can!U13-LComp_Can!U13)</f>
        <v>17591.154000000002</v>
      </c>
      <c r="V13" s="15">
        <f>IF(ISERROR(NGDP_Can!V13-LComp_Can!V13),"..",NGDP_Can!V13-LComp_Can!V13)</f>
        <v>424284.42200000002</v>
      </c>
      <c r="W13" s="25">
        <f>IF(ISERROR(NGDP_Can!W13-LComp_Can!W13),"..",NGDP_Can!W13-LComp_Can!W13)</f>
        <v>191843.41400000002</v>
      </c>
      <c r="X13" s="25">
        <f>IF(ISERROR(NGDP_Can!X13-LComp_Can!X13),"..",NGDP_Can!X13-LComp_Can!X13)</f>
        <v>114933.459</v>
      </c>
      <c r="Y13" s="25" t="s">
        <v>33</v>
      </c>
    </row>
    <row r="14" spans="1:25">
      <c r="A14" s="5">
        <v>2006</v>
      </c>
      <c r="B14" s="27">
        <f>IF(ISERROR(NGDP_Can!B14-LComp_Can!B14),"..",NGDP_Can!B14-LComp_Can!B14)</f>
        <v>451918.61899999995</v>
      </c>
      <c r="C14" s="15">
        <f>IF(ISERROR(NGDP_Can!C14-LComp_Can!C14),"..",NGDP_Can!C14-LComp_Can!C14)</f>
        <v>225725.63399999999</v>
      </c>
      <c r="D14" s="25">
        <f>IF(ISERROR(NGDP_Can!D14-LComp_Can!D14),"..",NGDP_Can!D14-LComp_Can!D14)</f>
        <v>11766.159</v>
      </c>
      <c r="E14" s="25">
        <f>IF(ISERROR(NGDP_Can!E14-LComp_Can!E14),"..",NGDP_Can!E14-LComp_Can!E14)</f>
        <v>96181.304000000004</v>
      </c>
      <c r="F14" s="25">
        <f>IF(ISERROR(NGDP_Can!F14-LComp_Can!F14),"..",NGDP_Can!F14-LComp_Can!F14)</f>
        <v>22764.635000000002</v>
      </c>
      <c r="G14" s="25">
        <f>IF(ISERROR(NGDP_Can!G14-LComp_Can!G14),"..",NGDP_Can!G14-LComp_Can!G14)</f>
        <v>21982.569000000003</v>
      </c>
      <c r="H14" s="25">
        <f>IF(ISERROR(NGDP_Can!H14-LComp_Can!H14),"..",NGDP_Can!H14-LComp_Can!H14)</f>
        <v>73030.967000000004</v>
      </c>
      <c r="I14" s="25">
        <f>IF(ISERROR(NGDP_Can!I14-LComp_Can!I14),"..",NGDP_Can!I14-LComp_Can!I14)</f>
        <v>34803.014999999992</v>
      </c>
      <c r="J14" s="17">
        <f>IF(ISERROR(NGDP_Can!J14-LComp_Can!J14),"..",NGDP_Can!J14-LComp_Can!J14)</f>
        <v>38227.952000000005</v>
      </c>
      <c r="K14" s="25">
        <f>IF(ISERROR(NGDP_Can!K14-LComp_Can!K14),"..",NGDP_Can!K14-LComp_Can!K14)</f>
        <v>226192.98499999999</v>
      </c>
      <c r="L14" s="25">
        <f>IF(ISERROR(NGDP_Can!L14-LComp_Can!L14),"..",NGDP_Can!L14-LComp_Can!L14)</f>
        <v>28277.14</v>
      </c>
      <c r="M14" s="25">
        <f>IF(ISERROR(NGDP_Can!M14-LComp_Can!M14),"..",NGDP_Can!M14-LComp_Can!M14)</f>
        <v>21749.461000000003</v>
      </c>
      <c r="N14" s="25">
        <f>IF(ISERROR(NGDP_Can!N14-LComp_Can!N14),"..",NGDP_Can!N14-LComp_Can!N14)</f>
        <v>21386.254000000001</v>
      </c>
      <c r="O14" s="25">
        <f>IF(ISERROR(NGDP_Can!O14-LComp_Can!O14),"..",NGDP_Can!O14-LComp_Can!O14)</f>
        <v>24213.771999999997</v>
      </c>
      <c r="P14" s="25">
        <f>IF(ISERROR(NGDP_Can!P14-LComp_Can!P14),"..",NGDP_Can!P14-LComp_Can!P14)</f>
        <v>82098.25</v>
      </c>
      <c r="Q14" s="25">
        <f>IF(ISERROR(NGDP_Can!Q14-LComp_Can!Q14),"..",NGDP_Can!Q14-LComp_Can!Q14)</f>
        <v>12397.961000000003</v>
      </c>
      <c r="R14" s="25">
        <f>IF(ISERROR(NGDP_Can!R14-LComp_Can!R14),"..",NGDP_Can!R14-LComp_Can!R14)</f>
        <v>7866.2220000000016</v>
      </c>
      <c r="S14" s="25">
        <f>IF(ISERROR(NGDP_Can!S14-LComp_Can!S14),"..",NGDP_Can!S14-LComp_Can!S14)</f>
        <v>2749.8159999999998</v>
      </c>
      <c r="T14" s="25">
        <f>IF(ISERROR(NGDP_Can!T14-LComp_Can!T14),"..",NGDP_Can!T14-LComp_Can!T14)</f>
        <v>6263.3469999999979</v>
      </c>
      <c r="U14" s="17">
        <f>IF(ISERROR(NGDP_Can!U14-LComp_Can!U14),"..",NGDP_Can!U14-LComp_Can!U14)</f>
        <v>19190.762000000002</v>
      </c>
      <c r="V14" s="15">
        <f>IF(ISERROR(NGDP_Can!V14-LComp_Can!V14),"..",NGDP_Can!V14-LComp_Can!V14)</f>
        <v>443262.97899999993</v>
      </c>
      <c r="W14" s="25">
        <f>IF(ISERROR(NGDP_Can!W14-LComp_Can!W14),"..",NGDP_Can!W14-LComp_Can!W14)</f>
        <v>191976.90600000002</v>
      </c>
      <c r="X14" s="25">
        <f>IF(ISERROR(NGDP_Can!X14-LComp_Can!X14),"..",NGDP_Can!X14-LComp_Can!X14)</f>
        <v>112612.92499999999</v>
      </c>
      <c r="Y14" s="25" t="s">
        <v>33</v>
      </c>
    </row>
    <row r="15" spans="1:25">
      <c r="A15" s="5">
        <v>2007</v>
      </c>
      <c r="B15" s="27">
        <f>IF(ISERROR(NGDP_Can!B15-LComp_Can!B15),"..",NGDP_Can!B15-LComp_Can!B15)</f>
        <v>475222.02299999993</v>
      </c>
      <c r="C15" s="15">
        <f>IF(ISERROR(NGDP_Can!C15-LComp_Can!C15),"..",NGDP_Can!C15-LComp_Can!C15)</f>
        <v>235904.304</v>
      </c>
      <c r="D15" s="25">
        <f>IF(ISERROR(NGDP_Can!D15-LComp_Can!D15),"..",NGDP_Can!D15-LComp_Can!D15)</f>
        <v>13300.26</v>
      </c>
      <c r="E15" s="25">
        <f>IF(ISERROR(NGDP_Can!E15-LComp_Can!E15),"..",NGDP_Can!E15-LComp_Can!E15)</f>
        <v>99654.141999999993</v>
      </c>
      <c r="F15" s="25">
        <f>IF(ISERROR(NGDP_Can!F15-LComp_Can!F15),"..",NGDP_Can!F15-LComp_Can!F15)</f>
        <v>24512.303</v>
      </c>
      <c r="G15" s="25">
        <f>IF(ISERROR(NGDP_Can!G15-LComp_Can!G15),"..",NGDP_Can!G15-LComp_Can!G15)</f>
        <v>25231.837999999989</v>
      </c>
      <c r="H15" s="25">
        <f>IF(ISERROR(NGDP_Can!H15-LComp_Can!H15),"..",NGDP_Can!H15-LComp_Can!H15)</f>
        <v>73205.760999999999</v>
      </c>
      <c r="I15" s="25">
        <f>IF(ISERROR(NGDP_Can!I15-LComp_Can!I15),"..",NGDP_Can!I15-LComp_Can!I15)</f>
        <v>34667.957000000002</v>
      </c>
      <c r="J15" s="17">
        <f>IF(ISERROR(NGDP_Can!J15-LComp_Can!J15),"..",NGDP_Can!J15-LComp_Can!J15)</f>
        <v>38537.803999999989</v>
      </c>
      <c r="K15" s="25">
        <f>IF(ISERROR(NGDP_Can!K15-LComp_Can!K15),"..",NGDP_Can!K15-LComp_Can!K15)</f>
        <v>239317.71900000004</v>
      </c>
      <c r="L15" s="25">
        <f>IF(ISERROR(NGDP_Can!L15-LComp_Can!L15),"..",NGDP_Can!L15-LComp_Can!L15)</f>
        <v>29961.609000000004</v>
      </c>
      <c r="M15" s="25">
        <f>IF(ISERROR(NGDP_Can!M15-LComp_Can!M15),"..",NGDP_Can!M15-LComp_Can!M15)</f>
        <v>24740.856</v>
      </c>
      <c r="N15" s="25">
        <f>IF(ISERROR(NGDP_Can!N15-LComp_Can!N15),"..",NGDP_Can!N15-LComp_Can!N15)</f>
        <v>21443.103999999999</v>
      </c>
      <c r="O15" s="25">
        <f>IF(ISERROR(NGDP_Can!O15-LComp_Can!O15),"..",NGDP_Can!O15-LComp_Can!O15)</f>
        <v>25020.108999999997</v>
      </c>
      <c r="P15" s="25">
        <f>IF(ISERROR(NGDP_Can!P15-LComp_Can!P15),"..",NGDP_Can!P15-LComp_Can!P15)</f>
        <v>87003.087</v>
      </c>
      <c r="Q15" s="25">
        <f>IF(ISERROR(NGDP_Can!Q15-LComp_Can!Q15),"..",NGDP_Can!Q15-LComp_Can!Q15)</f>
        <v>13376.568999999996</v>
      </c>
      <c r="R15" s="25">
        <f>IF(ISERROR(NGDP_Can!R15-LComp_Can!R15),"..",NGDP_Can!R15-LComp_Can!R15)</f>
        <v>8280.6759999999995</v>
      </c>
      <c r="S15" s="25">
        <f>IF(ISERROR(NGDP_Can!S15-LComp_Can!S15),"..",NGDP_Can!S15-LComp_Can!S15)</f>
        <v>2765.2840000000006</v>
      </c>
      <c r="T15" s="25">
        <f>IF(ISERROR(NGDP_Can!T15-LComp_Can!T15),"..",NGDP_Can!T15-LComp_Can!T15)</f>
        <v>6564.4470000000001</v>
      </c>
      <c r="U15" s="17">
        <f>IF(ISERROR(NGDP_Can!U15-LComp_Can!U15),"..",NGDP_Can!U15-LComp_Can!U15)</f>
        <v>20161.978000000003</v>
      </c>
      <c r="V15" s="15">
        <f>IF(ISERROR(NGDP_Can!V15-LComp_Can!V15),"..",NGDP_Can!V15-LComp_Can!V15)</f>
        <v>464899.36200000008</v>
      </c>
      <c r="W15" s="25">
        <f>IF(ISERROR(NGDP_Can!W15-LComp_Can!W15),"..",NGDP_Can!W15-LComp_Can!W15)</f>
        <v>197372.20599999998</v>
      </c>
      <c r="X15" s="25">
        <f>IF(ISERROR(NGDP_Can!X15-LComp_Can!X15),"..",NGDP_Can!X15-LComp_Can!X15)</f>
        <v>117163.02200000001</v>
      </c>
      <c r="Y15" s="25" t="s">
        <v>33</v>
      </c>
    </row>
    <row r="16" spans="1:25">
      <c r="A16" s="5">
        <v>2008</v>
      </c>
      <c r="B16" s="27">
        <f>IF(ISERROR(NGDP_Can!B16-LComp_Can!B16),"..",NGDP_Can!B16-LComp_Can!B16)</f>
        <v>509954.97600000002</v>
      </c>
      <c r="C16" s="15">
        <f>IF(ISERROR(NGDP_Can!C16-LComp_Can!C16),"..",NGDP_Can!C16-LComp_Can!C16)</f>
        <v>267193.016</v>
      </c>
      <c r="D16" s="25">
        <f>IF(ISERROR(NGDP_Can!D16-LComp_Can!D16),"..",NGDP_Can!D16-LComp_Can!D16)</f>
        <v>18401.828000000001</v>
      </c>
      <c r="E16" s="25">
        <f>IF(ISERROR(NGDP_Can!E16-LComp_Can!E16),"..",NGDP_Can!E16-LComp_Can!E16)</f>
        <v>130570.00900000002</v>
      </c>
      <c r="F16" s="25">
        <f>IF(ISERROR(NGDP_Can!F16-LComp_Can!F16),"..",NGDP_Can!F16-LComp_Can!F16)</f>
        <v>25651.892</v>
      </c>
      <c r="G16" s="25">
        <f>IF(ISERROR(NGDP_Can!G16-LComp_Can!G16),"..",NGDP_Can!G16-LComp_Can!G16)</f>
        <v>27469.315000000002</v>
      </c>
      <c r="H16" s="25">
        <f>IF(ISERROR(NGDP_Can!H16-LComp_Can!H16),"..",NGDP_Can!H16-LComp_Can!H16)</f>
        <v>65099.972000000009</v>
      </c>
      <c r="I16" s="25">
        <f>IF(ISERROR(NGDP_Can!I16-LComp_Can!I16),"..",NGDP_Can!I16-LComp_Can!I16)</f>
        <v>32140.909999999996</v>
      </c>
      <c r="J16" s="17">
        <f>IF(ISERROR(NGDP_Can!J16-LComp_Can!J16),"..",NGDP_Can!J16-LComp_Can!J16)</f>
        <v>32959.061999999991</v>
      </c>
      <c r="K16" s="25">
        <f>IF(ISERROR(NGDP_Can!K16-LComp_Can!K16),"..",NGDP_Can!K16-LComp_Can!K16)</f>
        <v>242761.96000000002</v>
      </c>
      <c r="L16" s="25">
        <f>IF(ISERROR(NGDP_Can!L16-LComp_Can!L16),"..",NGDP_Can!L16-LComp_Can!L16)</f>
        <v>28179.060000000005</v>
      </c>
      <c r="M16" s="25">
        <f>IF(ISERROR(NGDP_Can!M16-LComp_Can!M16),"..",NGDP_Can!M16-LComp_Can!M16)</f>
        <v>25306.173999999999</v>
      </c>
      <c r="N16" s="25">
        <f>IF(ISERROR(NGDP_Can!N16-LComp_Can!N16),"..",NGDP_Can!N16-LComp_Can!N16)</f>
        <v>21481.010999999999</v>
      </c>
      <c r="O16" s="25">
        <f>IF(ISERROR(NGDP_Can!O16-LComp_Can!O16),"..",NGDP_Can!O16-LComp_Can!O16)</f>
        <v>25757.443000000003</v>
      </c>
      <c r="P16" s="25">
        <f>IF(ISERROR(NGDP_Can!P16-LComp_Can!P16),"..",NGDP_Can!P16-LComp_Can!P16)</f>
        <v>89644.05799999999</v>
      </c>
      <c r="Q16" s="25">
        <f>IF(ISERROR(NGDP_Can!Q16-LComp_Can!Q16),"..",NGDP_Can!Q16-LComp_Can!Q16)</f>
        <v>13826.576000000008</v>
      </c>
      <c r="R16" s="25">
        <f>IF(ISERROR(NGDP_Can!R16-LComp_Can!R16),"..",NGDP_Can!R16-LComp_Can!R16)</f>
        <v>8089.9719999999979</v>
      </c>
      <c r="S16" s="25">
        <f>IF(ISERROR(NGDP_Can!S16-LComp_Can!S16),"..",NGDP_Can!S16-LComp_Can!S16)</f>
        <v>2883.576</v>
      </c>
      <c r="T16" s="25">
        <f>IF(ISERROR(NGDP_Can!T16-LComp_Can!T16),"..",NGDP_Can!T16-LComp_Can!T16)</f>
        <v>6710.224000000002</v>
      </c>
      <c r="U16" s="17">
        <f>IF(ISERROR(NGDP_Can!U16-LComp_Can!U16),"..",NGDP_Can!U16-LComp_Can!U16)</f>
        <v>20883.866000000002</v>
      </c>
      <c r="V16" s="15">
        <f>IF(ISERROR(NGDP_Can!V16-LComp_Can!V16),"..",NGDP_Can!V16-LComp_Can!V16)</f>
        <v>494166.37100000004</v>
      </c>
      <c r="W16" s="25">
        <f>IF(ISERROR(NGDP_Can!W16-LComp_Can!W16),"..",NGDP_Can!W16-LComp_Can!W16)</f>
        <v>221321.87299999999</v>
      </c>
      <c r="X16" s="25">
        <f>IF(ISERROR(NGDP_Can!X16-LComp_Can!X16),"..",NGDP_Can!X16-LComp_Can!X16)</f>
        <v>148150.77899999998</v>
      </c>
      <c r="Y16" s="31" t="s">
        <v>33</v>
      </c>
    </row>
    <row r="17" spans="1:25">
      <c r="A17" s="5">
        <v>2009</v>
      </c>
      <c r="B17" s="27" t="str">
        <f>IF(ISERROR(NGDP_Can!B17-LComp_Can!B17),"..",NGDP_Can!B17-LComp_Can!B17)</f>
        <v>..</v>
      </c>
      <c r="C17" s="15" t="str">
        <f>IF(ISERROR(NGDP_Can!C17-LComp_Can!C17),"..",NGDP_Can!C17-LComp_Can!C17)</f>
        <v>..</v>
      </c>
      <c r="D17" s="25" t="str">
        <f>IF(ISERROR(NGDP_Can!D17-LComp_Can!D17),"..",NGDP_Can!D17-LComp_Can!D17)</f>
        <v>..</v>
      </c>
      <c r="E17" s="25" t="str">
        <f>IF(ISERROR(NGDP_Can!E17-LComp_Can!E17),"..",NGDP_Can!E17-LComp_Can!E17)</f>
        <v>..</v>
      </c>
      <c r="F17" s="25" t="str">
        <f>IF(ISERROR(NGDP_Can!F17-LComp_Can!F17),"..",NGDP_Can!F17-LComp_Can!F17)</f>
        <v>..</v>
      </c>
      <c r="G17" s="25" t="str">
        <f>IF(ISERROR(NGDP_Can!G17-LComp_Can!G17),"..",NGDP_Can!G17-LComp_Can!G17)</f>
        <v>..</v>
      </c>
      <c r="H17" s="25" t="str">
        <f>IF(ISERROR(NGDP_Can!H17-LComp_Can!H17),"..",NGDP_Can!H17-LComp_Can!H17)</f>
        <v>..</v>
      </c>
      <c r="I17" s="25" t="str">
        <f>IF(ISERROR(NGDP_Can!I17-LComp_Can!I17),"..",NGDP_Can!I17-LComp_Can!I17)</f>
        <v>..</v>
      </c>
      <c r="J17" s="17" t="str">
        <f>IF(ISERROR(NGDP_Can!J17-LComp_Can!J17),"..",NGDP_Can!J17-LComp_Can!J17)</f>
        <v>..</v>
      </c>
      <c r="K17" s="25" t="str">
        <f>IF(ISERROR(NGDP_Can!K17-LComp_Can!K17),"..",NGDP_Can!K17-LComp_Can!K17)</f>
        <v>..</v>
      </c>
      <c r="L17" s="25" t="str">
        <f>IF(ISERROR(NGDP_Can!L17-LComp_Can!L17),"..",NGDP_Can!L17-LComp_Can!L17)</f>
        <v>..</v>
      </c>
      <c r="M17" s="25" t="str">
        <f>IF(ISERROR(NGDP_Can!M17-LComp_Can!M17),"..",NGDP_Can!M17-LComp_Can!M17)</f>
        <v>..</v>
      </c>
      <c r="N17" s="25" t="str">
        <f>IF(ISERROR(NGDP_Can!N17-LComp_Can!N17),"..",NGDP_Can!N17-LComp_Can!N17)</f>
        <v>..</v>
      </c>
      <c r="O17" s="25" t="str">
        <f>IF(ISERROR(NGDP_Can!O17-LComp_Can!O17),"..",NGDP_Can!O17-LComp_Can!O17)</f>
        <v>..</v>
      </c>
      <c r="P17" s="25" t="str">
        <f>IF(ISERROR(NGDP_Can!P17-LComp_Can!P17),"..",NGDP_Can!P17-LComp_Can!P17)</f>
        <v>..</v>
      </c>
      <c r="Q17" s="25" t="str">
        <f>IF(ISERROR(NGDP_Can!Q17-LComp_Can!Q17),"..",NGDP_Can!Q17-LComp_Can!Q17)</f>
        <v>..</v>
      </c>
      <c r="R17" s="25" t="str">
        <f>IF(ISERROR(NGDP_Can!R17-LComp_Can!R17),"..",NGDP_Can!R17-LComp_Can!R17)</f>
        <v>..</v>
      </c>
      <c r="S17" s="25" t="str">
        <f>IF(ISERROR(NGDP_Can!S17-LComp_Can!S17),"..",NGDP_Can!S17-LComp_Can!S17)</f>
        <v>..</v>
      </c>
      <c r="T17" s="25" t="str">
        <f>IF(ISERROR(NGDP_Can!T17-LComp_Can!T17),"..",NGDP_Can!T17-LComp_Can!T17)</f>
        <v>..</v>
      </c>
      <c r="U17" s="17" t="str">
        <f>IF(ISERROR(NGDP_Can!U17-LComp_Can!U17),"..",NGDP_Can!U17-LComp_Can!U17)</f>
        <v>..</v>
      </c>
      <c r="V17" s="15" t="str">
        <f>IF(ISERROR(NGDP_Can!V17-LComp_Can!V17),"..",NGDP_Can!V17-LComp_Can!V17)</f>
        <v>..</v>
      </c>
      <c r="W17" s="25" t="str">
        <f>IF(ISERROR(NGDP_Can!W17-LComp_Can!W17),"..",NGDP_Can!W17-LComp_Can!W17)</f>
        <v>..</v>
      </c>
      <c r="X17" s="25" t="str">
        <f>IF(ISERROR(NGDP_Can!X17-LComp_Can!X17),"..",NGDP_Can!X17-LComp_Can!X17)</f>
        <v>..</v>
      </c>
      <c r="Y17" s="31" t="s">
        <v>33</v>
      </c>
    </row>
    <row r="18" spans="1:25">
      <c r="A18" s="5">
        <v>2010</v>
      </c>
      <c r="B18" s="27" t="str">
        <f>IF(ISERROR(NGDP_Can!B18-LComp_Can!B18),"..",NGDP_Can!B18-LComp_Can!B18)</f>
        <v>..</v>
      </c>
      <c r="C18" s="15" t="str">
        <f>IF(ISERROR(NGDP_Can!C18-LComp_Can!C18),"..",NGDP_Can!C18-LComp_Can!C18)</f>
        <v>..</v>
      </c>
      <c r="D18" s="25" t="str">
        <f>IF(ISERROR(NGDP_Can!D18-LComp_Can!D18),"..",NGDP_Can!D18-LComp_Can!D18)</f>
        <v>..</v>
      </c>
      <c r="E18" s="25" t="str">
        <f>IF(ISERROR(NGDP_Can!E18-LComp_Can!E18),"..",NGDP_Can!E18-LComp_Can!E18)</f>
        <v>..</v>
      </c>
      <c r="F18" s="25" t="str">
        <f>IF(ISERROR(NGDP_Can!F18-LComp_Can!F18),"..",NGDP_Can!F18-LComp_Can!F18)</f>
        <v>..</v>
      </c>
      <c r="G18" s="25" t="str">
        <f>IF(ISERROR(NGDP_Can!G18-LComp_Can!G18),"..",NGDP_Can!G18-LComp_Can!G18)</f>
        <v>..</v>
      </c>
      <c r="H18" s="25" t="str">
        <f>IF(ISERROR(NGDP_Can!H18-LComp_Can!H18),"..",NGDP_Can!H18-LComp_Can!H18)</f>
        <v>..</v>
      </c>
      <c r="I18" s="25" t="str">
        <f>IF(ISERROR(NGDP_Can!I18-LComp_Can!I18),"..",NGDP_Can!I18-LComp_Can!I18)</f>
        <v>..</v>
      </c>
      <c r="J18" s="17" t="str">
        <f>IF(ISERROR(NGDP_Can!J18-LComp_Can!J18),"..",NGDP_Can!J18-LComp_Can!J18)</f>
        <v>..</v>
      </c>
      <c r="K18" s="25" t="str">
        <f>IF(ISERROR(NGDP_Can!K18-LComp_Can!K18),"..",NGDP_Can!K18-LComp_Can!K18)</f>
        <v>..</v>
      </c>
      <c r="L18" s="25" t="str">
        <f>IF(ISERROR(NGDP_Can!L18-LComp_Can!L18),"..",NGDP_Can!L18-LComp_Can!L18)</f>
        <v>..</v>
      </c>
      <c r="M18" s="25" t="str">
        <f>IF(ISERROR(NGDP_Can!M18-LComp_Can!M18),"..",NGDP_Can!M18-LComp_Can!M18)</f>
        <v>..</v>
      </c>
      <c r="N18" s="25" t="str">
        <f>IF(ISERROR(NGDP_Can!N18-LComp_Can!N18),"..",NGDP_Can!N18-LComp_Can!N18)</f>
        <v>..</v>
      </c>
      <c r="O18" s="25" t="str">
        <f>IF(ISERROR(NGDP_Can!O18-LComp_Can!O18),"..",NGDP_Can!O18-LComp_Can!O18)</f>
        <v>..</v>
      </c>
      <c r="P18" s="25" t="str">
        <f>IF(ISERROR(NGDP_Can!P18-LComp_Can!P18),"..",NGDP_Can!P18-LComp_Can!P18)</f>
        <v>..</v>
      </c>
      <c r="Q18" s="25" t="str">
        <f>IF(ISERROR(NGDP_Can!Q18-LComp_Can!Q18),"..",NGDP_Can!Q18-LComp_Can!Q18)</f>
        <v>..</v>
      </c>
      <c r="R18" s="25" t="str">
        <f>IF(ISERROR(NGDP_Can!R18-LComp_Can!R18),"..",NGDP_Can!R18-LComp_Can!R18)</f>
        <v>..</v>
      </c>
      <c r="S18" s="25" t="str">
        <f>IF(ISERROR(NGDP_Can!S18-LComp_Can!S18),"..",NGDP_Can!S18-LComp_Can!S18)</f>
        <v>..</v>
      </c>
      <c r="T18" s="25" t="str">
        <f>IF(ISERROR(NGDP_Can!T18-LComp_Can!T18),"..",NGDP_Can!T18-LComp_Can!T18)</f>
        <v>..</v>
      </c>
      <c r="U18" s="17" t="str">
        <f>IF(ISERROR(NGDP_Can!U18-LComp_Can!U18),"..",NGDP_Can!U18-LComp_Can!U18)</f>
        <v>..</v>
      </c>
      <c r="V18" s="15" t="str">
        <f>IF(ISERROR(NGDP_Can!V18-LComp_Can!V18),"..",NGDP_Can!V18-LComp_Can!V18)</f>
        <v>..</v>
      </c>
      <c r="W18" s="25" t="str">
        <f>IF(ISERROR(NGDP_Can!W18-LComp_Can!W18),"..",NGDP_Can!W18-LComp_Can!W18)</f>
        <v>..</v>
      </c>
      <c r="X18" s="25" t="str">
        <f>IF(ISERROR(NGDP_Can!X18-LComp_Can!X18),"..",NGDP_Can!X18-LComp_Can!X18)</f>
        <v>..</v>
      </c>
      <c r="Y18" s="31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37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6.5859834654309335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6.6124993920877673</v>
      </c>
      <c r="D21" s="9">
        <f t="shared" si="0"/>
        <v>1.3587295676735334</v>
      </c>
      <c r="E21" s="9">
        <f t="shared" si="0"/>
        <v>15.122289702298142</v>
      </c>
      <c r="F21" s="9">
        <f t="shared" si="0"/>
        <v>2.2109104064195417</v>
      </c>
      <c r="G21" s="9">
        <f t="shared" si="0"/>
        <v>13.283744030047838</v>
      </c>
      <c r="H21" s="9">
        <f t="shared" si="0"/>
        <v>1.772143375997004</v>
      </c>
      <c r="I21" s="9">
        <f t="shared" si="0"/>
        <v>1.7485572521483084</v>
      </c>
      <c r="J21" s="20">
        <f t="shared" si="0"/>
        <v>1.79341255156793</v>
      </c>
      <c r="K21" s="9">
        <f t="shared" si="0"/>
        <v>6.5599165627807654</v>
      </c>
      <c r="L21" s="9">
        <f t="shared" si="0"/>
        <v>8.2486255606601731</v>
      </c>
      <c r="M21" s="9">
        <f t="shared" si="0"/>
        <v>11.45766929874914</v>
      </c>
      <c r="N21" s="9">
        <f t="shared" si="0"/>
        <v>5.0981008814646511</v>
      </c>
      <c r="O21" s="9">
        <f t="shared" si="0"/>
        <v>5.7717914208286425</v>
      </c>
      <c r="P21" s="9">
        <f t="shared" si="0"/>
        <v>5.4773970393639404</v>
      </c>
      <c r="Q21" s="9">
        <f t="shared" si="0"/>
        <v>8.1100087084011729</v>
      </c>
      <c r="R21" s="9">
        <f t="shared" si="0"/>
        <v>8.2134421062560303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4.7331329667304134</v>
      </c>
      <c r="T21" s="9">
        <f t="shared" si="1"/>
        <v>4.1501514531149697</v>
      </c>
      <c r="U21" s="20">
        <f t="shared" si="1"/>
        <v>6.7581285562948068</v>
      </c>
      <c r="V21" s="9">
        <f t="shared" si="1"/>
        <v>6.7226987716790365</v>
      </c>
      <c r="W21" s="9">
        <f t="shared" si="1"/>
        <v>6.4659091762684362</v>
      </c>
      <c r="X21" s="9">
        <f t="shared" si="1"/>
        <v>10.334782835528223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9.2904918396614846</v>
      </c>
      <c r="C22" s="9">
        <f t="shared" si="0"/>
        <v>13.701784510116056</v>
      </c>
      <c r="D22" s="9">
        <f t="shared" si="0"/>
        <v>3.0700993734388726</v>
      </c>
      <c r="E22" s="9">
        <f t="shared" si="0"/>
        <v>27.618457133214001</v>
      </c>
      <c r="F22" s="9">
        <f t="shared" si="0"/>
        <v>0.63244241380213673</v>
      </c>
      <c r="G22" s="9">
        <f t="shared" si="0"/>
        <v>5.2543901984848151</v>
      </c>
      <c r="H22" s="9">
        <f t="shared" si="0"/>
        <v>13.957517761174465</v>
      </c>
      <c r="I22" s="9">
        <f t="shared" si="0"/>
        <v>9.2634938659017294</v>
      </c>
      <c r="J22" s="21">
        <f t="shared" si="0"/>
        <v>17.889313234313686</v>
      </c>
      <c r="K22" s="9">
        <f t="shared" si="0"/>
        <v>4.5869991608044058</v>
      </c>
      <c r="L22" s="9">
        <f t="shared" si="0"/>
        <v>3.9184760404643137</v>
      </c>
      <c r="M22" s="9">
        <f t="shared" si="0"/>
        <v>10.140482859610911</v>
      </c>
      <c r="N22" s="9">
        <f t="shared" si="0"/>
        <v>2.6135491660204568</v>
      </c>
      <c r="O22" s="9">
        <f t="shared" si="0"/>
        <v>1.9853102002998391</v>
      </c>
      <c r="P22" s="9">
        <f t="shared" si="0"/>
        <v>4.5042958590645332</v>
      </c>
      <c r="Q22" s="9">
        <f t="shared" si="0"/>
        <v>6.4444035863869376</v>
      </c>
      <c r="R22" s="9">
        <f t="shared" si="0"/>
        <v>4.5420362004505499</v>
      </c>
      <c r="S22" s="9">
        <f t="shared" si="1"/>
        <v>0.49882805676437769</v>
      </c>
      <c r="T22" s="9">
        <f t="shared" si="1"/>
        <v>4.6093306563964376</v>
      </c>
      <c r="U22" s="21">
        <f t="shared" si="1"/>
        <v>6.5600898903824589</v>
      </c>
      <c r="V22" s="9">
        <f t="shared" si="1"/>
        <v>9.4867702336219217</v>
      </c>
      <c r="W22" s="9">
        <f t="shared" si="1"/>
        <v>15.283336790947132</v>
      </c>
      <c r="X22" s="9">
        <f t="shared" si="1"/>
        <v>17.482274635212569</v>
      </c>
      <c r="Y22" s="9" t="str">
        <f t="shared" si="1"/>
        <v>n.a.</v>
      </c>
    </row>
    <row r="23" spans="1:25">
      <c r="A23" s="29" t="s">
        <v>38</v>
      </c>
      <c r="B23" s="19">
        <f t="shared" si="2"/>
        <v>5.4474934907370098</v>
      </c>
      <c r="C23" s="9">
        <f t="shared" si="0"/>
        <v>3.711192888472592</v>
      </c>
      <c r="D23" s="9">
        <f t="shared" si="0"/>
        <v>0.63401167404295578</v>
      </c>
      <c r="E23" s="9">
        <f t="shared" si="0"/>
        <v>10.148630711658257</v>
      </c>
      <c r="F23" s="9">
        <f t="shared" si="0"/>
        <v>2.8949534761705475</v>
      </c>
      <c r="G23" s="9">
        <f t="shared" si="0"/>
        <v>16.909756119510845</v>
      </c>
      <c r="H23" s="9">
        <f t="shared" si="0"/>
        <v>-3.0428059789621154</v>
      </c>
      <c r="I23" s="9">
        <f t="shared" si="0"/>
        <v>-1.3117755644849627</v>
      </c>
      <c r="J23" s="21">
        <f t="shared" si="0"/>
        <v>-4.4135783286085246</v>
      </c>
      <c r="K23" s="9">
        <f t="shared" si="0"/>
        <v>7.4168048826801947</v>
      </c>
      <c r="L23" s="9">
        <f t="shared" si="0"/>
        <v>10.159206780565565</v>
      </c>
      <c r="M23" s="9">
        <f t="shared" si="0"/>
        <v>12.026989011457957</v>
      </c>
      <c r="N23" s="9">
        <f t="shared" si="0"/>
        <v>6.1812402544025202</v>
      </c>
      <c r="O23" s="9">
        <f t="shared" si="0"/>
        <v>7.4373048264944286</v>
      </c>
      <c r="P23" s="9">
        <f t="shared" si="0"/>
        <v>5.8972093126015146</v>
      </c>
      <c r="Q23" s="9">
        <f t="shared" si="0"/>
        <v>8.831794251968784</v>
      </c>
      <c r="R23" s="9">
        <f t="shared" si="0"/>
        <v>9.826111502619451</v>
      </c>
      <c r="S23" s="9">
        <f t="shared" si="1"/>
        <v>6.6020171859069166</v>
      </c>
      <c r="T23" s="9">
        <f t="shared" si="1"/>
        <v>3.9539778884575494</v>
      </c>
      <c r="U23" s="21">
        <f t="shared" si="1"/>
        <v>6.8431148984024581</v>
      </c>
      <c r="V23" s="9">
        <f t="shared" si="1"/>
        <v>5.5595619859331702</v>
      </c>
      <c r="W23" s="9">
        <f t="shared" si="1"/>
        <v>2.89656222362491</v>
      </c>
      <c r="X23" s="9">
        <f t="shared" si="1"/>
        <v>7.4062686977201864</v>
      </c>
      <c r="Y23" s="9" t="str">
        <f t="shared" si="1"/>
        <v>n.a.</v>
      </c>
    </row>
    <row r="26" spans="1:25" ht="12.75">
      <c r="B26" s="7"/>
    </row>
    <row r="27" spans="1:25" ht="12.75">
      <c r="B27" s="7" t="str">
        <f>'Table of Contents'!B43</f>
        <v>Table 34: Capital Compensation as a Share of Nominal GDP, Canada, Business Sector Industries, 1997-2007</v>
      </c>
      <c r="K27" s="7" t="str">
        <f>B27 &amp; " (continued)"</f>
        <v>Table 34: Capital Compensation as a Share of Nominal GDP, Canada, Business Sector Industries, 1997-2007 (continued)</v>
      </c>
      <c r="V27" s="7" t="str">
        <f>K27</f>
        <v>Table 34: Capital Compensation as a Share of Nominal GDP, Canada, Business Sector Industries, 1997-2007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14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79</v>
      </c>
      <c r="C30" s="78"/>
      <c r="D30" s="78"/>
      <c r="E30" s="78"/>
      <c r="F30" s="78"/>
      <c r="G30" s="78"/>
      <c r="H30" s="78"/>
      <c r="I30" s="78"/>
      <c r="J30" s="78"/>
      <c r="K30" s="78" t="s">
        <v>79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79</v>
      </c>
      <c r="W30" s="76"/>
      <c r="X30" s="76"/>
      <c r="Y30" s="76"/>
    </row>
    <row r="31" spans="1:25">
      <c r="A31" s="5">
        <v>1997</v>
      </c>
      <c r="B31" s="28">
        <f>IF(ISERROR((B5/NGDP_Can!B5)*100),"..",(B5/NGDP_Can!B5)*100)</f>
        <v>41.018196312646225</v>
      </c>
      <c r="C31" s="22">
        <f>IF(ISERROR((C5/NGDP_Can!C5)*100),"..",(C5/NGDP_Can!C5)*100)</f>
        <v>47.020719426285225</v>
      </c>
      <c r="D31" s="24">
        <f>IF(ISERROR((D5/NGDP_Can!D5)*100),"..",(D5/NGDP_Can!D5)*100)</f>
        <v>58.619808826282238</v>
      </c>
      <c r="E31" s="24">
        <f>IF(ISERROR((E5/NGDP_Can!E5)*100),"..",(E5/NGDP_Can!E5)*100)</f>
        <v>71.81925126529454</v>
      </c>
      <c r="F31" s="24">
        <f>IF(ISERROR((F5/NGDP_Can!F5)*100),"..",(F5/NGDP_Can!F5)*100)</f>
        <v>77.421637080278657</v>
      </c>
      <c r="G31" s="24">
        <f>IF(ISERROR((G5/NGDP_Can!G5)*100),"..",(G5/NGDP_Can!G5)*100)</f>
        <v>16.85974352744115</v>
      </c>
      <c r="H31" s="24">
        <f>IF(ISERROR((H5/NGDP_Can!H5)*100),"..",(H5/NGDP_Can!H5)*100)</f>
        <v>43.16747988957907</v>
      </c>
      <c r="I31" s="24">
        <f>IF(ISERROR((I5/NGDP_Can!I5)*100),"..",(I5/NGDP_Can!I5)*100)</f>
        <v>47.481342417503285</v>
      </c>
      <c r="J31" s="23">
        <f>IF(ISERROR((J5/NGDP_Can!J5)*100),"..",(J5/NGDP_Can!J5)*100)</f>
        <v>39.892629926769487</v>
      </c>
      <c r="K31" s="24">
        <f>IF(ISERROR((K5/NGDP_Can!K5)*100),"..",(K5/NGDP_Can!K5)*100)</f>
        <v>36.453589742519931</v>
      </c>
      <c r="L31" s="24">
        <f>IF(ISERROR((L5/NGDP_Can!L5)*100),"..",(L5/NGDP_Can!L5)*100)</f>
        <v>31.021574199396788</v>
      </c>
      <c r="M31" s="24">
        <f>IF(ISERROR((M5/NGDP_Can!M5)*100),"..",(M5/NGDP_Can!M5)*100)</f>
        <v>19.79167290425406</v>
      </c>
      <c r="N31" s="24">
        <f>IF(ISERROR((N5/NGDP_Can!N5)*100),"..",(N5/NGDP_Can!N5)*100)</f>
        <v>34.20932772274719</v>
      </c>
      <c r="O31" s="24">
        <f>IF(ISERROR((O5/NGDP_Can!O5)*100),"..",(O5/NGDP_Can!O5)*100)</f>
        <v>54.725180648410621</v>
      </c>
      <c r="P31" s="24">
        <f>IF(ISERROR((P5/NGDP_Can!P5)*100),"..",(P5/NGDP_Can!P5)*100)</f>
        <v>55.549342598637949</v>
      </c>
      <c r="Q31" s="24">
        <f>IF(ISERROR((Q5/NGDP_Can!Q5)*100),"..",(Q5/NGDP_Can!Q5)*100)</f>
        <v>20.36794054715191</v>
      </c>
      <c r="R31" s="24">
        <f>IF(ISERROR((R5/NGDP_Can!R5)*100),"..",(R5/NGDP_Can!R5)*100)</f>
        <v>24.538480587033312</v>
      </c>
      <c r="S31" s="24">
        <f>IF(ISERROR((S5/NGDP_Can!S5)*100),"..",(S5/NGDP_Can!S5)*100)</f>
        <v>30.668521969702038</v>
      </c>
      <c r="T31" s="24">
        <f>IF(ISERROR((T5/NGDP_Can!T5)*100),"..",(T5/NGDP_Can!T5)*100)</f>
        <v>22.449736867392552</v>
      </c>
      <c r="U31" s="23">
        <f>IF(ISERROR((U5/NGDP_Can!U5)*100),"..",(U5/NGDP_Can!U5)*100)</f>
        <v>29.853044080397456</v>
      </c>
      <c r="V31" s="24">
        <f>IF(ISERROR((V5/NGDP_Can!V5)*100),"..",(V5/NGDP_Can!V5)*100)</f>
        <v>40.459095553069261</v>
      </c>
      <c r="W31" s="24">
        <f>IF(ISERROR((W5/NGDP_Can!W5)*100),"..",(W5/NGDP_Can!W5)*100)</f>
        <v>52.311429203988368</v>
      </c>
      <c r="X31" s="24">
        <f>IF(ISERROR((X5/NGDP_Can!X5)*100),"..",(X5/NGDP_Can!X5)*100)</f>
        <v>76.316153011387854</v>
      </c>
      <c r="Y31" s="11" t="str">
        <f>IF(ISERROR((Y5/NGDP_Can!Y5)*100),"..",(Y5/NGDP_Can!Y5)*100)</f>
        <v>..</v>
      </c>
    </row>
    <row r="32" spans="1:25">
      <c r="A32" s="5">
        <v>1998</v>
      </c>
      <c r="B32" s="28">
        <f>IF(ISERROR((B6/NGDP_Can!B6)*100),"..",(B6/NGDP_Can!B6)*100)</f>
        <v>39.804369693776287</v>
      </c>
      <c r="C32" s="22">
        <f>IF(ISERROR((C6/NGDP_Can!C6)*100),"..",(C6/NGDP_Can!C6)*100)</f>
        <v>45.592508077866164</v>
      </c>
      <c r="D32" s="24">
        <f>IF(ISERROR((D6/NGDP_Can!D6)*100),"..",(D6/NGDP_Can!D6)*100)</f>
        <v>60.435139268260208</v>
      </c>
      <c r="E32" s="24">
        <f>IF(ISERROR((E6/NGDP_Can!E6)*100),"..",(E6/NGDP_Can!E6)*100)</f>
        <v>65.475623536707076</v>
      </c>
      <c r="F32" s="24">
        <f>IF(ISERROR((F6/NGDP_Can!F6)*100),"..",(F6/NGDP_Can!F6)*100)</f>
        <v>75.788441688660356</v>
      </c>
      <c r="G32" s="24">
        <f>IF(ISERROR((G6/NGDP_Can!G6)*100),"..",(G6/NGDP_Can!G6)*100)</f>
        <v>16.416487186283931</v>
      </c>
      <c r="H32" s="24">
        <f>IF(ISERROR((H6/NGDP_Can!H6)*100),"..",(H6/NGDP_Can!H6)*100)</f>
        <v>43.432189237381941</v>
      </c>
      <c r="I32" s="24">
        <f>IF(ISERROR((I6/NGDP_Can!I6)*100),"..",(I6/NGDP_Can!I6)*100)</f>
        <v>48.117732339291081</v>
      </c>
      <c r="J32" s="23">
        <f>IF(ISERROR((J6/NGDP_Can!J6)*100),"..",(J6/NGDP_Can!J6)*100)</f>
        <v>39.999295049690218</v>
      </c>
      <c r="K32" s="24">
        <f>IF(ISERROR((K6/NGDP_Can!K6)*100),"..",(K6/NGDP_Can!K6)*100)</f>
        <v>35.604346803845118</v>
      </c>
      <c r="L32" s="24">
        <f>IF(ISERROR((L6/NGDP_Can!L6)*100),"..",(L6/NGDP_Can!L6)*100)</f>
        <v>30.548018446925312</v>
      </c>
      <c r="M32" s="24">
        <f>IF(ISERROR((M6/NGDP_Can!M6)*100),"..",(M6/NGDP_Can!M6)*100)</f>
        <v>19.400778110023534</v>
      </c>
      <c r="N32" s="24">
        <f>IF(ISERROR((N6/NGDP_Can!N6)*100),"..",(N6/NGDP_Can!N6)*100)</f>
        <v>32.696425270294618</v>
      </c>
      <c r="O32" s="24">
        <f>IF(ISERROR((O6/NGDP_Can!O6)*100),"..",(O6/NGDP_Can!O6)*100)</f>
        <v>52.274025659269775</v>
      </c>
      <c r="P32" s="24">
        <f>IF(ISERROR((P6/NGDP_Can!P6)*100),"..",(P6/NGDP_Can!P6)*100)</f>
        <v>55.953024181986144</v>
      </c>
      <c r="Q32" s="24">
        <f>IF(ISERROR((Q6/NGDP_Can!Q6)*100),"..",(Q6/NGDP_Can!Q6)*100)</f>
        <v>18.886720470757108</v>
      </c>
      <c r="R32" s="24">
        <f>IF(ISERROR((R6/NGDP_Can!R6)*100),"..",(R6/NGDP_Can!R6)*100)</f>
        <v>22.777537913330484</v>
      </c>
      <c r="S32" s="24">
        <f>IF(ISERROR((S6/NGDP_Can!S6)*100),"..",(S6/NGDP_Can!S6)*100)</f>
        <v>24.951054282402168</v>
      </c>
      <c r="T32" s="24">
        <f>IF(ISERROR((T6/NGDP_Can!T6)*100),"..",(T6/NGDP_Can!T6)*100)</f>
        <v>22.402921352064858</v>
      </c>
      <c r="U32" s="23">
        <f>IF(ISERROR((U6/NGDP_Can!U6)*100),"..",(U6/NGDP_Can!U6)*100)</f>
        <v>29.707741665487518</v>
      </c>
      <c r="V32" s="24">
        <f>IF(ISERROR((V6/NGDP_Can!V6)*100),"..",(V6/NGDP_Can!V6)*100)</f>
        <v>39.173281037246525</v>
      </c>
      <c r="W32" s="24">
        <f>IF(ISERROR((W6/NGDP_Can!W6)*100),"..",(W6/NGDP_Can!W6)*100)</f>
        <v>50.40594720576722</v>
      </c>
      <c r="X32" s="24">
        <f>IF(ISERROR((X6/NGDP_Can!X6)*100),"..",(X6/NGDP_Can!X6)*100)</f>
        <v>72.901997713612673</v>
      </c>
      <c r="Y32" s="11" t="str">
        <f>IF(ISERROR((Y6/NGDP_Can!Y6)*100),"..",(Y6/NGDP_Can!Y6)*100)</f>
        <v>..</v>
      </c>
    </row>
    <row r="33" spans="1:25">
      <c r="A33" s="5">
        <v>1999</v>
      </c>
      <c r="B33" s="28">
        <f>IF(ISERROR((B7/NGDP_Can!B7)*100),"..",(B7/NGDP_Can!B7)*100)</f>
        <v>41.186583891616188</v>
      </c>
      <c r="C33" s="22">
        <f>IF(ISERROR((C7/NGDP_Can!C7)*100),"..",(C7/NGDP_Can!C7)*100)</f>
        <v>48.792713507814135</v>
      </c>
      <c r="D33" s="24">
        <f>IF(ISERROR((D7/NGDP_Can!D7)*100),"..",(D7/NGDP_Can!D7)*100)</f>
        <v>58.102438818824908</v>
      </c>
      <c r="E33" s="24">
        <f>IF(ISERROR((E7/NGDP_Can!E7)*100),"..",(E7/NGDP_Can!E7)*100)</f>
        <v>73.574510643814008</v>
      </c>
      <c r="F33" s="24">
        <f>IF(ISERROR((F7/NGDP_Can!F7)*100),"..",(F7/NGDP_Can!F7)*100)</f>
        <v>76.203807643809228</v>
      </c>
      <c r="G33" s="24">
        <f>IF(ISERROR((G7/NGDP_Can!G7)*100),"..",(G7/NGDP_Can!G7)*100)</f>
        <v>17.155437600297862</v>
      </c>
      <c r="H33" s="24">
        <f>IF(ISERROR((H7/NGDP_Can!H7)*100),"..",(H7/NGDP_Can!H7)*100)</f>
        <v>47.103685973692706</v>
      </c>
      <c r="I33" s="24">
        <f>IF(ISERROR((I7/NGDP_Can!I7)*100),"..",(I7/NGDP_Can!I7)*100)</f>
        <v>46.96752171098673</v>
      </c>
      <c r="J33" s="23">
        <f>IF(ISERROR((J7/NGDP_Can!J7)*100),"..",(J7/NGDP_Can!J7)*100)</f>
        <v>47.18919682934051</v>
      </c>
      <c r="K33" s="24">
        <f>IF(ISERROR((K7/NGDP_Can!K7)*100),"..",(K7/NGDP_Can!K7)*100)</f>
        <v>35.423831860617042</v>
      </c>
      <c r="L33" s="24">
        <f>IF(ISERROR((L7/NGDP_Can!L7)*100),"..",(L7/NGDP_Can!L7)*100)</f>
        <v>30.703355763610453</v>
      </c>
      <c r="M33" s="24">
        <f>IF(ISERROR((M7/NGDP_Can!M7)*100),"..",(M7/NGDP_Can!M7)*100)</f>
        <v>21.063725137118482</v>
      </c>
      <c r="N33" s="24">
        <f>IF(ISERROR((N7/NGDP_Can!N7)*100),"..",(N7/NGDP_Can!N7)*100)</f>
        <v>32.361159960536206</v>
      </c>
      <c r="O33" s="24">
        <f>IF(ISERROR((O7/NGDP_Can!O7)*100),"..",(O7/NGDP_Can!O7)*100)</f>
        <v>49.623838303802337</v>
      </c>
      <c r="P33" s="24">
        <f>IF(ISERROR((P7/NGDP_Can!P7)*100),"..",(P7/NGDP_Can!P7)*100)</f>
        <v>56.013318510318847</v>
      </c>
      <c r="Q33" s="24">
        <f>IF(ISERROR((Q7/NGDP_Can!Q7)*100),"..",(Q7/NGDP_Can!Q7)*100)</f>
        <v>17.873930532750375</v>
      </c>
      <c r="R33" s="24">
        <f>IF(ISERROR((R7/NGDP_Can!R7)*100),"..",(R7/NGDP_Can!R7)*100)</f>
        <v>21.245285488560818</v>
      </c>
      <c r="S33" s="24">
        <f>IF(ISERROR((S7/NGDP_Can!S7)*100),"..",(S7/NGDP_Can!S7)*100)</f>
        <v>24.743839358085381</v>
      </c>
      <c r="T33" s="24">
        <f>IF(ISERROR((T7/NGDP_Can!T7)*100),"..",(T7/NGDP_Can!T7)*100)</f>
        <v>22.975654187870873</v>
      </c>
      <c r="U33" s="23">
        <f>IF(ISERROR((U7/NGDP_Can!U7)*100),"..",(U7/NGDP_Can!U7)*100)</f>
        <v>30.223153090420112</v>
      </c>
      <c r="V33" s="24">
        <f>IF(ISERROR((V7/NGDP_Can!V7)*100),"..",(V7/NGDP_Can!V7)*100)</f>
        <v>40.648090508328714</v>
      </c>
      <c r="W33" s="24">
        <f>IF(ISERROR((W7/NGDP_Can!W7)*100),"..",(W7/NGDP_Can!W7)*100)</f>
        <v>54.262607791614428</v>
      </c>
      <c r="X33" s="24">
        <f>IF(ISERROR((X7/NGDP_Can!X7)*100),"..",(X7/NGDP_Can!X7)*100)</f>
        <v>76.812595611226612</v>
      </c>
      <c r="Y33" s="11" t="str">
        <f>IF(ISERROR((Y7/NGDP_Can!Y7)*100),"..",(Y7/NGDP_Can!Y7)*100)</f>
        <v>..</v>
      </c>
    </row>
    <row r="34" spans="1:25">
      <c r="A34" s="5">
        <v>2000</v>
      </c>
      <c r="B34" s="28">
        <f>IF(ISERROR((B8/NGDP_Can!B8)*100),"..",(B8/NGDP_Can!B8)*100)</f>
        <v>42.592290219323814</v>
      </c>
      <c r="C34" s="22">
        <f>IF(ISERROR((C8/NGDP_Can!C8)*100),"..",(C8/NGDP_Can!C8)*100)</f>
        <v>52.76981513021957</v>
      </c>
      <c r="D34" s="24">
        <f>IF(ISERROR((D8/NGDP_Can!D8)*100),"..",(D8/NGDP_Can!D8)*100)</f>
        <v>57.481254418208572</v>
      </c>
      <c r="E34" s="24">
        <f>IF(ISERROR((E8/NGDP_Can!E8)*100),"..",(E8/NGDP_Can!E8)*100)</f>
        <v>83.173256085608671</v>
      </c>
      <c r="F34" s="24">
        <f>IF(ISERROR((F8/NGDP_Can!F8)*100),"..",(F8/NGDP_Can!F8)*100)</f>
        <v>76.495628930627063</v>
      </c>
      <c r="G34" s="24">
        <f>IF(ISERROR((G8/NGDP_Can!G8)*100),"..",(G8/NGDP_Can!G8)*100)</f>
        <v>17.025083115638733</v>
      </c>
      <c r="H34" s="24">
        <f>IF(ISERROR((H8/NGDP_Can!H8)*100),"..",(H8/NGDP_Can!H8)*100)</f>
        <v>48.481066429852568</v>
      </c>
      <c r="I34" s="24">
        <f>IF(ISERROR((I8/NGDP_Can!I8)*100),"..",(I8/NGDP_Can!I8)*100)</f>
        <v>51.178601281919079</v>
      </c>
      <c r="J34" s="23">
        <f>IF(ISERROR((J8/NGDP_Can!J8)*100),"..",(J8/NGDP_Can!J8)*100)</f>
        <v>46.709956649131854</v>
      </c>
      <c r="K34" s="24">
        <f>IF(ISERROR((K8/NGDP_Can!K8)*100),"..",(K8/NGDP_Can!K8)*100)</f>
        <v>34.263598498127187</v>
      </c>
      <c r="L34" s="24">
        <f>IF(ISERROR((L8/NGDP_Can!L8)*100),"..",(L8/NGDP_Can!L8)*100)</f>
        <v>29.883723580861577</v>
      </c>
      <c r="M34" s="24">
        <f>IF(ISERROR((M8/NGDP_Can!M8)*100),"..",(M8/NGDP_Can!M8)*100)</f>
        <v>21.774390811817156</v>
      </c>
      <c r="N34" s="24">
        <f>IF(ISERROR((N8/NGDP_Can!N8)*100),"..",(N8/NGDP_Can!N8)*100)</f>
        <v>32.101546233295437</v>
      </c>
      <c r="O34" s="24">
        <f>IF(ISERROR((O8/NGDP_Can!O8)*100),"..",(O8/NGDP_Can!O8)*100)</f>
        <v>47.099964507154098</v>
      </c>
      <c r="P34" s="24">
        <f>IF(ISERROR((P8/NGDP_Can!P8)*100),"..",(P8/NGDP_Can!P8)*100)</f>
        <v>53.805376176299191</v>
      </c>
      <c r="Q34" s="24">
        <f>IF(ISERROR((Q8/NGDP_Can!Q8)*100),"..",(Q8/NGDP_Can!Q8)*100)</f>
        <v>16.978612869224328</v>
      </c>
      <c r="R34" s="24">
        <f>IF(ISERROR((R8/NGDP_Can!R8)*100),"..",(R8/NGDP_Can!R8)*100)</f>
        <v>21.096279711489831</v>
      </c>
      <c r="S34" s="24">
        <f>IF(ISERROR((S8/NGDP_Can!S8)*100),"..",(S8/NGDP_Can!S8)*100)</f>
        <v>25.218073387021651</v>
      </c>
      <c r="T34" s="24">
        <f>IF(ISERROR((T8/NGDP_Can!T8)*100),"..",(T8/NGDP_Can!T8)*100)</f>
        <v>21.509798807089776</v>
      </c>
      <c r="U34" s="23">
        <f>IF(ISERROR((U8/NGDP_Can!U8)*100),"..",(U8/NGDP_Can!U8)*100)</f>
        <v>29.833069941590363</v>
      </c>
      <c r="V34" s="24">
        <f>IF(ISERROR((V8/NGDP_Can!V8)*100),"..",(V8/NGDP_Can!V8)*100)</f>
        <v>42.15034627179967</v>
      </c>
      <c r="W34" s="24">
        <f>IF(ISERROR((W8/NGDP_Can!W8)*100),"..",(W8/NGDP_Can!W8)*100)</f>
        <v>58.852526765169785</v>
      </c>
      <c r="X34" s="24">
        <f>IF(ISERROR((X8/NGDP_Can!X8)*100),"..",(X8/NGDP_Can!X8)*100)</f>
        <v>82.714583636684424</v>
      </c>
      <c r="Y34" s="11" t="str">
        <f>IF(ISERROR((Y8/NGDP_Can!Y8)*100),"..",(Y8/NGDP_Can!Y8)*100)</f>
        <v>..</v>
      </c>
    </row>
    <row r="35" spans="1:25">
      <c r="A35" s="5">
        <v>2001</v>
      </c>
      <c r="B35" s="28">
        <f>IF(ISERROR((B9/NGDP_Can!B9)*100),"..",(B9/NGDP_Can!B9)*100)</f>
        <v>41.938538587610331</v>
      </c>
      <c r="C35" s="22">
        <f>IF(ISERROR((C9/NGDP_Can!C9)*100),"..",(C9/NGDP_Can!C9)*100)</f>
        <v>50.901532077379628</v>
      </c>
      <c r="D35" s="24">
        <f>IF(ISERROR((D9/NGDP_Can!D9)*100),"..",(D9/NGDP_Can!D9)*100)</f>
        <v>57.598557453454816</v>
      </c>
      <c r="E35" s="24">
        <f>IF(ISERROR((E9/NGDP_Can!E9)*100),"..",(E9/NGDP_Can!E9)*100)</f>
        <v>80.309791205240259</v>
      </c>
      <c r="F35" s="24">
        <f>IF(ISERROR((F9/NGDP_Can!F9)*100),"..",(F9/NGDP_Can!F9)*100)</f>
        <v>76.6236311923887</v>
      </c>
      <c r="G35" s="24">
        <f>IF(ISERROR((G9/NGDP_Can!G9)*100),"..",(G9/NGDP_Can!G9)*100)</f>
        <v>19.866249401476086</v>
      </c>
      <c r="H35" s="24">
        <f>IF(ISERROR((H9/NGDP_Can!H9)*100),"..",(H9/NGDP_Can!H9)*100)</f>
        <v>45.835737787554365</v>
      </c>
      <c r="I35" s="24">
        <f>IF(ISERROR((I9/NGDP_Can!I9)*100),"..",(I9/NGDP_Can!I9)*100)</f>
        <v>51.593452147581843</v>
      </c>
      <c r="J35" s="23">
        <f>IF(ISERROR((J9/NGDP_Can!J9)*100),"..",(J9/NGDP_Can!J9)*100)</f>
        <v>41.522180057004121</v>
      </c>
      <c r="K35" s="24">
        <f>IF(ISERROR((K9/NGDP_Can!K9)*100),"..",(K9/NGDP_Can!K9)*100)</f>
        <v>35.097870817440359</v>
      </c>
      <c r="L35" s="24">
        <f>IF(ISERROR((L9/NGDP_Can!L9)*100),"..",(L9/NGDP_Can!L9)*100)</f>
        <v>30.05149869044773</v>
      </c>
      <c r="M35" s="24">
        <f>IF(ISERROR((M9/NGDP_Can!M9)*100),"..",(M9/NGDP_Can!M9)*100)</f>
        <v>25.058609661263663</v>
      </c>
      <c r="N35" s="24">
        <f>IF(ISERROR((N9/NGDP_Can!N9)*100),"..",(N9/NGDP_Can!N9)*100)</f>
        <v>33.406569537689776</v>
      </c>
      <c r="O35" s="24">
        <f>IF(ISERROR((O9/NGDP_Can!O9)*100),"..",(O9/NGDP_Can!O9)*100)</f>
        <v>48.053187800255017</v>
      </c>
      <c r="P35" s="24">
        <f>IF(ISERROR((P9/NGDP_Can!P9)*100),"..",(P9/NGDP_Can!P9)*100)</f>
        <v>54.552505024166308</v>
      </c>
      <c r="Q35" s="24">
        <f>IF(ISERROR((Q9/NGDP_Can!Q9)*100),"..",(Q9/NGDP_Can!Q9)*100)</f>
        <v>15.659861919257034</v>
      </c>
      <c r="R35" s="24">
        <f>IF(ISERROR((R9/NGDP_Can!R9)*100),"..",(R9/NGDP_Can!R9)*100)</f>
        <v>22.590254357288451</v>
      </c>
      <c r="S35" s="24">
        <f>IF(ISERROR((S9/NGDP_Can!S9)*100),"..",(S9/NGDP_Can!S9)*100)</f>
        <v>25.203253305606538</v>
      </c>
      <c r="T35" s="24">
        <f>IF(ISERROR((T9/NGDP_Can!T9)*100),"..",(T9/NGDP_Can!T9)*100)</f>
        <v>21.838075775035392</v>
      </c>
      <c r="U35" s="23">
        <f>IF(ISERROR((U9/NGDP_Can!U9)*100),"..",(U9/NGDP_Can!U9)*100)</f>
        <v>30.207988472740183</v>
      </c>
      <c r="V35" s="24">
        <f>IF(ISERROR((V9/NGDP_Can!V9)*100),"..",(V9/NGDP_Can!V9)*100)</f>
        <v>41.463862704994682</v>
      </c>
      <c r="W35" s="24">
        <f>IF(ISERROR((W9/NGDP_Can!W9)*100),"..",(W9/NGDP_Can!W9)*100)</f>
        <v>56.652193046412648</v>
      </c>
      <c r="X35" s="24">
        <f>IF(ISERROR((X9/NGDP_Can!X9)*100),"..",(X9/NGDP_Can!X9)*100)</f>
        <v>81.173241676009681</v>
      </c>
      <c r="Y35" s="11" t="str">
        <f>IF(ISERROR((Y9/NGDP_Can!Y9)*100),"..",(Y9/NGDP_Can!Y9)*100)</f>
        <v>..</v>
      </c>
    </row>
    <row r="36" spans="1:25">
      <c r="A36" s="5">
        <v>2002</v>
      </c>
      <c r="B36" s="28">
        <f>IF(ISERROR((B10/NGDP_Can!B10)*100),"..",(B10/NGDP_Can!B10)*100)</f>
        <v>41.730152528064231</v>
      </c>
      <c r="C36" s="22">
        <f>IF(ISERROR((C10/NGDP_Can!C10)*100),"..",(C10/NGDP_Can!C10)*100)</f>
        <v>49.856215888945648</v>
      </c>
      <c r="D36" s="24">
        <f>IF(ISERROR((D10/NGDP_Can!D10)*100),"..",(D10/NGDP_Can!D10)*100)</f>
        <v>59.598430447724283</v>
      </c>
      <c r="E36" s="24">
        <f>IF(ISERROR((E10/NGDP_Can!E10)*100),"..",(E10/NGDP_Can!E10)*100)</f>
        <v>78.308004147016035</v>
      </c>
      <c r="F36" s="24">
        <f>IF(ISERROR((F10/NGDP_Can!F10)*100),"..",(F10/NGDP_Can!F10)*100)</f>
        <v>76.306942418640929</v>
      </c>
      <c r="G36" s="24">
        <f>IF(ISERROR((G10/NGDP_Can!G10)*100),"..",(G10/NGDP_Can!G10)*100)</f>
        <v>21.546501080340906</v>
      </c>
      <c r="H36" s="24">
        <f>IF(ISERROR((H10/NGDP_Can!H10)*100),"..",(H10/NGDP_Can!H10)*100)</f>
        <v>45.317529657600872</v>
      </c>
      <c r="I36" s="24">
        <f>IF(ISERROR((I10/NGDP_Can!I10)*100),"..",(I10/NGDP_Can!I10)*100)</f>
        <v>50.116939748413024</v>
      </c>
      <c r="J36" s="23">
        <f>IF(ISERROR((J10/NGDP_Can!J10)*100),"..",(J10/NGDP_Can!J10)*100)</f>
        <v>41.852257039042044</v>
      </c>
      <c r="K36" s="24">
        <f>IF(ISERROR((K10/NGDP_Can!K10)*100),"..",(K10/NGDP_Can!K10)*100)</f>
        <v>35.805754474663793</v>
      </c>
      <c r="L36" s="24">
        <f>IF(ISERROR((L10/NGDP_Can!L10)*100),"..",(L10/NGDP_Can!L10)*100)</f>
        <v>30.859215525435918</v>
      </c>
      <c r="M36" s="24">
        <f>IF(ISERROR((M10/NGDP_Can!M10)*100),"..",(M10/NGDP_Can!M10)*100)</f>
        <v>26.659017765948871</v>
      </c>
      <c r="N36" s="24">
        <f>IF(ISERROR((N10/NGDP_Can!N10)*100),"..",(N10/NGDP_Can!N10)*100)</f>
        <v>33.355970084165087</v>
      </c>
      <c r="O36" s="24">
        <f>IF(ISERROR((O10/NGDP_Can!O10)*100),"..",(O10/NGDP_Can!O10)*100)</f>
        <v>49.937005522817813</v>
      </c>
      <c r="P36" s="24">
        <f>IF(ISERROR((P10/NGDP_Can!P10)*100),"..",(P10/NGDP_Can!P10)*100)</f>
        <v>54.739439225157184</v>
      </c>
      <c r="Q36" s="24">
        <f>IF(ISERROR((Q10/NGDP_Can!Q10)*100),"..",(Q10/NGDP_Can!Q10)*100)</f>
        <v>17.310377299871131</v>
      </c>
      <c r="R36" s="24">
        <f>IF(ISERROR((R10/NGDP_Can!R10)*100),"..",(R10/NGDP_Can!R10)*100)</f>
        <v>23.717580992739606</v>
      </c>
      <c r="S36" s="24">
        <f>IF(ISERROR((S10/NGDP_Can!S10)*100),"..",(S10/NGDP_Can!S10)*100)</f>
        <v>25.935744593415112</v>
      </c>
      <c r="T36" s="24">
        <f>IF(ISERROR((T10/NGDP_Can!T10)*100),"..",(T10/NGDP_Can!T10)*100)</f>
        <v>22.580787293378044</v>
      </c>
      <c r="U36" s="23">
        <f>IF(ISERROR((U10/NGDP_Can!U10)*100),"..",(U10/NGDP_Can!U10)*100)</f>
        <v>30.776879264430601</v>
      </c>
      <c r="V36" s="24">
        <f>IF(ISERROR((V10/NGDP_Can!V10)*100),"..",(V10/NGDP_Can!V10)*100)</f>
        <v>41.232228347769926</v>
      </c>
      <c r="W36" s="24">
        <f>IF(ISERROR((W10/NGDP_Can!W10)*100),"..",(W10/NGDP_Can!W10)*100)</f>
        <v>55.225782121516019</v>
      </c>
      <c r="X36" s="24">
        <f>IF(ISERROR((X10/NGDP_Can!X10)*100),"..",(X10/NGDP_Can!X10)*100)</f>
        <v>79.570231175231527</v>
      </c>
      <c r="Y36" s="11" t="str">
        <f>IF(ISERROR((Y10/NGDP_Can!Y10)*100),"..",(Y10/NGDP_Can!Y10)*100)</f>
        <v>..</v>
      </c>
    </row>
    <row r="37" spans="1:25">
      <c r="A37" s="5">
        <v>2003</v>
      </c>
      <c r="B37" s="28">
        <f>IF(ISERROR((B11/NGDP_Can!B11)*100),"..",(B11/NGDP_Can!B11)*100)</f>
        <v>42.746817885445118</v>
      </c>
      <c r="C37" s="22">
        <f>IF(ISERROR((C11/NGDP_Can!C11)*100),"..",(C11/NGDP_Can!C11)*100)</f>
        <v>51.120754651803949</v>
      </c>
      <c r="D37" s="24">
        <f>IF(ISERROR((D11/NGDP_Can!D11)*100),"..",(D11/NGDP_Can!D11)*100)</f>
        <v>58.081570603037882</v>
      </c>
      <c r="E37" s="24">
        <f>IF(ISERROR((E11/NGDP_Can!E11)*100),"..",(E11/NGDP_Can!E11)*100)</f>
        <v>82.54836425298906</v>
      </c>
      <c r="F37" s="24">
        <f>IF(ISERROR((F11/NGDP_Can!F11)*100),"..",(F11/NGDP_Can!F11)*100)</f>
        <v>76.094440125110481</v>
      </c>
      <c r="G37" s="24">
        <f>IF(ISERROR((G11/NGDP_Can!G11)*100),"..",(G11/NGDP_Can!G11)*100)</f>
        <v>23.361233517257869</v>
      </c>
      <c r="H37" s="24">
        <f>IF(ISERROR((H11/NGDP_Can!H11)*100),"..",(H11/NGDP_Can!H11)*100)</f>
        <v>43.112767107431459</v>
      </c>
      <c r="I37" s="24">
        <f>IF(ISERROR((I11/NGDP_Can!I11)*100),"..",(I11/NGDP_Can!I11)*100)</f>
        <v>47.482045056885418</v>
      </c>
      <c r="J37" s="23">
        <f>IF(ISERROR((J11/NGDP_Can!J11)*100),"..",(J11/NGDP_Can!J11)*100)</f>
        <v>39.875853596870265</v>
      </c>
      <c r="K37" s="24">
        <f>IF(ISERROR((K11/NGDP_Can!K11)*100),"..",(K11/NGDP_Can!K11)*100)</f>
        <v>36.568190124553688</v>
      </c>
      <c r="L37" s="24">
        <f>IF(ISERROR((L11/NGDP_Can!L11)*100),"..",(L11/NGDP_Can!L11)*100)</f>
        <v>33.681303426430453</v>
      </c>
      <c r="M37" s="24">
        <f>IF(ISERROR((M11/NGDP_Can!M11)*100),"..",(M11/NGDP_Can!M11)*100)</f>
        <v>28.092508520942598</v>
      </c>
      <c r="N37" s="24">
        <f>IF(ISERROR((N11/NGDP_Can!N11)*100),"..",(N11/NGDP_Can!N11)*100)</f>
        <v>32.094155297511712</v>
      </c>
      <c r="O37" s="24">
        <f>IF(ISERROR((O11/NGDP_Can!O11)*100),"..",(O11/NGDP_Can!O11)*100)</f>
        <v>51.009832584928979</v>
      </c>
      <c r="P37" s="24">
        <f>IF(ISERROR((P11/NGDP_Can!P11)*100),"..",(P11/NGDP_Can!P11)*100)</f>
        <v>55.405427190235613</v>
      </c>
      <c r="Q37" s="24">
        <f>IF(ISERROR((Q11/NGDP_Can!Q11)*100),"..",(Q11/NGDP_Can!Q11)*100)</f>
        <v>18.155813397950137</v>
      </c>
      <c r="R37" s="24">
        <f>IF(ISERROR((R11/NGDP_Can!R11)*100),"..",(R11/NGDP_Can!R11)*100)</f>
        <v>24.031639168755049</v>
      </c>
      <c r="S37" s="24">
        <f>IF(ISERROR((S11/NGDP_Can!S11)*100),"..",(S11/NGDP_Can!S11)*100)</f>
        <v>26.06672604482884</v>
      </c>
      <c r="T37" s="24">
        <f>IF(ISERROR((T11/NGDP_Can!T11)*100),"..",(T11/NGDP_Can!T11)*100)</f>
        <v>22.772171709457545</v>
      </c>
      <c r="U37" s="23">
        <f>IF(ISERROR((U11/NGDP_Can!U11)*100),"..",(U11/NGDP_Can!U11)*100)</f>
        <v>31.078761478925326</v>
      </c>
      <c r="V37" s="24">
        <f>IF(ISERROR((V11/NGDP_Can!V11)*100),"..",(V11/NGDP_Can!V11)*100)</f>
        <v>42.298114189851262</v>
      </c>
      <c r="W37" s="24">
        <f>IF(ISERROR((W11/NGDP_Can!W11)*100),"..",(W11/NGDP_Can!W11)*100)</f>
        <v>56.581969377940631</v>
      </c>
      <c r="X37" s="24">
        <f>IF(ISERROR((X11/NGDP_Can!X11)*100),"..",(X11/NGDP_Can!X11)*100)</f>
        <v>81.778730232875247</v>
      </c>
      <c r="Y37" s="11" t="str">
        <f>IF(ISERROR((Y11/NGDP_Can!Y11)*100),"..",(Y11/NGDP_Can!Y11)*100)</f>
        <v>..</v>
      </c>
    </row>
    <row r="38" spans="1:25">
      <c r="A38" s="5">
        <v>2004</v>
      </c>
      <c r="B38" s="28">
        <f>IF(ISERROR((B12/NGDP_Can!B12)*100),"..",(B12/NGDP_Can!B12)*100)</f>
        <v>43.157733817919016</v>
      </c>
      <c r="C38" s="22">
        <f>IF(ISERROR((C12/NGDP_Can!C12)*100),"..",(C12/NGDP_Can!C12)*100)</f>
        <v>51.743190520607804</v>
      </c>
      <c r="D38" s="24">
        <f>IF(ISERROR((D12/NGDP_Can!D12)*100),"..",(D12/NGDP_Can!D12)*100)</f>
        <v>60.190795165134858</v>
      </c>
      <c r="E38" s="24">
        <f>IF(ISERROR((E12/NGDP_Can!E12)*100),"..",(E12/NGDP_Can!E12)*100)</f>
        <v>83.436345203727242</v>
      </c>
      <c r="F38" s="24">
        <f>IF(ISERROR((F12/NGDP_Can!F12)*100),"..",(F12/NGDP_Can!F12)*100)</f>
        <v>73.525006220879845</v>
      </c>
      <c r="G38" s="24">
        <f>IF(ISERROR((G12/NGDP_Can!G12)*100),"..",(G12/NGDP_Can!G12)*100)</f>
        <v>25.361657979189182</v>
      </c>
      <c r="H38" s="24">
        <f>IF(ISERROR((H12/NGDP_Can!H12)*100),"..",(H12/NGDP_Can!H12)*100)</f>
        <v>42.290882798758851</v>
      </c>
      <c r="I38" s="24">
        <f>IF(ISERROR((I12/NGDP_Can!I12)*100),"..",(I12/NGDP_Can!I12)*100)</f>
        <v>45.906317886621196</v>
      </c>
      <c r="J38" s="23">
        <f>IF(ISERROR((J12/NGDP_Can!J12)*100),"..",(J12/NGDP_Can!J12)*100)</f>
        <v>39.676974046109549</v>
      </c>
      <c r="K38" s="24">
        <f>IF(ISERROR((K12/NGDP_Can!K12)*100),"..",(K12/NGDP_Can!K12)*100)</f>
        <v>36.763449824678688</v>
      </c>
      <c r="L38" s="24">
        <f>IF(ISERROR((L12/NGDP_Can!L12)*100),"..",(L12/NGDP_Can!L12)*100)</f>
        <v>35.296783224798077</v>
      </c>
      <c r="M38" s="24">
        <f>IF(ISERROR((M12/NGDP_Can!M12)*100),"..",(M12/NGDP_Can!M12)*100)</f>
        <v>27.845938020376781</v>
      </c>
      <c r="N38" s="24">
        <f>IF(ISERROR((N12/NGDP_Can!N12)*100),"..",(N12/NGDP_Can!N12)*100)</f>
        <v>30.843197324780704</v>
      </c>
      <c r="O38" s="24">
        <f>IF(ISERROR((O12/NGDP_Can!O12)*100),"..",(O12/NGDP_Can!O12)*100)</f>
        <v>52.469915165508716</v>
      </c>
      <c r="P38" s="24">
        <f>IF(ISERROR((P12/NGDP_Can!P12)*100),"..",(P12/NGDP_Can!P12)*100)</f>
        <v>54.824007419504952</v>
      </c>
      <c r="Q38" s="24">
        <f>IF(ISERROR((Q12/NGDP_Can!Q12)*100),"..",(Q12/NGDP_Can!Q12)*100)</f>
        <v>18.626572523156248</v>
      </c>
      <c r="R38" s="24">
        <f>IF(ISERROR((R12/NGDP_Can!R12)*100),"..",(R12/NGDP_Can!R12)*100)</f>
        <v>24.081930331083061</v>
      </c>
      <c r="S38" s="24">
        <f>IF(ISERROR((S12/NGDP_Can!S12)*100),"..",(S12/NGDP_Can!S12)*100)</f>
        <v>26.403278644030991</v>
      </c>
      <c r="T38" s="24">
        <f>IF(ISERROR((T12/NGDP_Can!T12)*100),"..",(T12/NGDP_Can!T12)*100)</f>
        <v>22.862659996589692</v>
      </c>
      <c r="U38" s="23">
        <f>IF(ISERROR((U12/NGDP_Can!U12)*100),"..",(U12/NGDP_Can!U12)*100)</f>
        <v>31.733360421401922</v>
      </c>
      <c r="V38" s="24">
        <f>IF(ISERROR((V12/NGDP_Can!V12)*100),"..",(V12/NGDP_Can!V12)*100)</f>
        <v>42.669727947394485</v>
      </c>
      <c r="W38" s="24">
        <f>IF(ISERROR((W12/NGDP_Can!W12)*100),"..",(W12/NGDP_Can!W12)*100)</f>
        <v>56.989566273133597</v>
      </c>
      <c r="X38" s="24">
        <f>IF(ISERROR((X12/NGDP_Can!X12)*100),"..",(X12/NGDP_Can!X12)*100)</f>
        <v>81.530326588144533</v>
      </c>
      <c r="Y38" s="11" t="str">
        <f>IF(ISERROR((Y12/NGDP_Can!Y12)*100),"..",(Y12/NGDP_Can!Y12)*100)</f>
        <v>..</v>
      </c>
    </row>
    <row r="39" spans="1:25">
      <c r="A39" s="5">
        <v>2005</v>
      </c>
      <c r="B39" s="28">
        <f>IF(ISERROR((B13/NGDP_Can!B13)*100),"..",(B13/NGDP_Can!B13)*100)</f>
        <v>43.876264087153253</v>
      </c>
      <c r="C39" s="22">
        <f>IF(ISERROR((C13/NGDP_Can!C13)*100),"..",(C13/NGDP_Can!C13)*100)</f>
        <v>52.70969712551922</v>
      </c>
      <c r="D39" s="24">
        <f>IF(ISERROR((D13/NGDP_Can!D13)*100),"..",(D13/NGDP_Can!D13)*100)</f>
        <v>55.656157403400407</v>
      </c>
      <c r="E39" s="24">
        <f>IF(ISERROR((E13/NGDP_Can!E13)*100),"..",(E13/NGDP_Can!E13)*100)</f>
        <v>84.686327714134762</v>
      </c>
      <c r="F39" s="24">
        <f>IF(ISERROR((F13/NGDP_Can!F13)*100),"..",(F13/NGDP_Can!F13)*100)</f>
        <v>74.634352285305582</v>
      </c>
      <c r="G39" s="24">
        <f>IF(ISERROR((G13/NGDP_Can!G13)*100),"..",(G13/NGDP_Can!G13)*100)</f>
        <v>26.252327019233835</v>
      </c>
      <c r="H39" s="24">
        <f>IF(ISERROR((H13/NGDP_Can!H13)*100),"..",(H13/NGDP_Can!H13)*100)</f>
        <v>40.345798094269227</v>
      </c>
      <c r="I39" s="24">
        <f>IF(ISERROR((I13/NGDP_Can!I13)*100),"..",(I13/NGDP_Can!I13)*100)</f>
        <v>44.187068091620944</v>
      </c>
      <c r="J39" s="23">
        <f>IF(ISERROR((J13/NGDP_Can!J13)*100),"..",(J13/NGDP_Can!J13)*100)</f>
        <v>37.537203806723596</v>
      </c>
      <c r="K39" s="24">
        <f>IF(ISERROR((K13/NGDP_Can!K13)*100),"..",(K13/NGDP_Can!K13)*100)</f>
        <v>37.187033013638285</v>
      </c>
      <c r="L39" s="24">
        <f>IF(ISERROR((L13/NGDP_Can!L13)*100),"..",(L13/NGDP_Can!L13)*100)</f>
        <v>35.962652815417428</v>
      </c>
      <c r="M39" s="24">
        <f>IF(ISERROR((M13/NGDP_Can!M13)*100),"..",(M13/NGDP_Can!M13)*100)</f>
        <v>28.911875030159923</v>
      </c>
      <c r="N39" s="24">
        <f>IF(ISERROR((N13/NGDP_Can!N13)*100),"..",(N13/NGDP_Can!N13)*100)</f>
        <v>35.264198830774433</v>
      </c>
      <c r="O39" s="24">
        <f>IF(ISERROR((O13/NGDP_Can!O13)*100),"..",(O13/NGDP_Can!O13)*100)</f>
        <v>52.931637936043764</v>
      </c>
      <c r="P39" s="24">
        <f>IF(ISERROR((P13/NGDP_Can!P13)*100),"..",(P13/NGDP_Can!P13)*100)</f>
        <v>54.321305284506039</v>
      </c>
      <c r="Q39" s="24">
        <f>IF(ISERROR((Q13/NGDP_Can!Q13)*100),"..",(Q13/NGDP_Can!Q13)*100)</f>
        <v>18.626449768700486</v>
      </c>
      <c r="R39" s="24">
        <f>IF(ISERROR((R13/NGDP_Can!R13)*100),"..",(R13/NGDP_Can!R13)*100)</f>
        <v>24.204850120681062</v>
      </c>
      <c r="S39" s="24">
        <f>IF(ISERROR((S13/NGDP_Can!S13)*100),"..",(S13/NGDP_Can!S13)*100)</f>
        <v>26.890658743067835</v>
      </c>
      <c r="T39" s="24">
        <f>IF(ISERROR((T13/NGDP_Can!T13)*100),"..",(T13/NGDP_Can!T13)*100)</f>
        <v>22.882748995775344</v>
      </c>
      <c r="U39" s="23">
        <f>IF(ISERROR((U13/NGDP_Can!U13)*100),"..",(U13/NGDP_Can!U13)*100)</f>
        <v>31.109488595680713</v>
      </c>
      <c r="V39" s="24">
        <f>IF(ISERROR((V13/NGDP_Can!V13)*100),"..",(V13/NGDP_Can!V13)*100)</f>
        <v>43.568825401730741</v>
      </c>
      <c r="W39" s="24">
        <f>IF(ISERROR((W13/NGDP_Can!W13)*100),"..",(W13/NGDP_Can!W13)*100)</f>
        <v>58.64302969932924</v>
      </c>
      <c r="X39" s="24">
        <f>IF(ISERROR((X13/NGDP_Can!X13)*100),"..",(X13/NGDP_Can!X13)*100)</f>
        <v>82.916989619932096</v>
      </c>
      <c r="Y39" s="11" t="str">
        <f>IF(ISERROR((Y13/NGDP_Can!Y13)*100),"..",(Y13/NGDP_Can!Y13)*100)</f>
        <v>..</v>
      </c>
    </row>
    <row r="40" spans="1:25">
      <c r="A40" s="5">
        <v>2006</v>
      </c>
      <c r="B40" s="28">
        <f>IF(ISERROR((B14/NGDP_Can!B14)*100),"..",(B14/NGDP_Can!B14)*100)</f>
        <v>43.309541689586801</v>
      </c>
      <c r="C40" s="22">
        <f>IF(ISERROR((C14/NGDP_Can!C14)*100),"..",(C14/NGDP_Can!C14)*100)</f>
        <v>51.118932947036157</v>
      </c>
      <c r="D40" s="24">
        <f>IF(ISERROR((D14/NGDP_Can!D14)*100),"..",(D14/NGDP_Can!D14)*100)</f>
        <v>54.149737048730096</v>
      </c>
      <c r="E40" s="24">
        <f>IF(ISERROR((E14/NGDP_Can!E14)*100),"..",(E14/NGDP_Can!E14)*100)</f>
        <v>82.489881018236204</v>
      </c>
      <c r="F40" s="24">
        <f>IF(ISERROR((F14/NGDP_Can!F14)*100),"..",(F14/NGDP_Can!F14)*100)</f>
        <v>72.879880985390216</v>
      </c>
      <c r="G40" s="24">
        <f>IF(ISERROR((G14/NGDP_Can!G14)*100),"..",(G14/NGDP_Can!G14)*100)</f>
        <v>25.116051331529299</v>
      </c>
      <c r="H40" s="24">
        <f>IF(ISERROR((H14/NGDP_Can!H14)*100),"..",(H14/NGDP_Can!H14)*100)</f>
        <v>39.586808414726839</v>
      </c>
      <c r="I40" s="24">
        <f>IF(ISERROR((I14/NGDP_Can!I14)*100),"..",(I14/NGDP_Can!I14)*100)</f>
        <v>44.47530226304854</v>
      </c>
      <c r="J40" s="23">
        <f>IF(ISERROR((J14/NGDP_Can!J14)*100),"..",(J14/NGDP_Can!J14)*100)</f>
        <v>35.985807333394867</v>
      </c>
      <c r="K40" s="24">
        <f>IF(ISERROR((K14/NGDP_Can!K14)*100),"..",(K14/NGDP_Can!K14)*100)</f>
        <v>37.58029712705153</v>
      </c>
      <c r="L40" s="24">
        <f>IF(ISERROR((L14/NGDP_Can!L14)*100),"..",(L14/NGDP_Can!L14)*100)</f>
        <v>37.920825270655079</v>
      </c>
      <c r="M40" s="24">
        <f>IF(ISERROR((M14/NGDP_Can!M14)*100),"..",(M14/NGDP_Can!M14)*100)</f>
        <v>29.092431030603443</v>
      </c>
      <c r="N40" s="24">
        <f>IF(ISERROR((N14/NGDP_Can!N14)*100),"..",(N14/NGDP_Can!N14)*100)</f>
        <v>35.566069109143747</v>
      </c>
      <c r="O40" s="24">
        <f>IF(ISERROR((O14/NGDP_Can!O14)*100),"..",(O14/NGDP_Can!O14)*100)</f>
        <v>53.125229548173714</v>
      </c>
      <c r="P40" s="24">
        <f>IF(ISERROR((P14/NGDP_Can!P14)*100),"..",(P14/NGDP_Can!P14)*100)</f>
        <v>54.313403446397182</v>
      </c>
      <c r="Q40" s="24">
        <f>IF(ISERROR((Q14/NGDP_Can!Q14)*100),"..",(Q14/NGDP_Can!Q14)*100)</f>
        <v>19.757464645572714</v>
      </c>
      <c r="R40" s="24">
        <f>IF(ISERROR((R14/NGDP_Can!R14)*100),"..",(R14/NGDP_Can!R14)*100)</f>
        <v>23.133192848098556</v>
      </c>
      <c r="S40" s="24">
        <f>IF(ISERROR((S14/NGDP_Can!S14)*100),"..",(S14/NGDP_Can!S14)*100)</f>
        <v>28.271489851963654</v>
      </c>
      <c r="T40" s="24">
        <f>IF(ISERROR((T14/NGDP_Can!T14)*100),"..",(T14/NGDP_Can!T14)*100)</f>
        <v>21.359053487943434</v>
      </c>
      <c r="U40" s="23">
        <f>IF(ISERROR((U14/NGDP_Can!U14)*100),"..",(U14/NGDP_Can!U14)*100)</f>
        <v>32.042214701329421</v>
      </c>
      <c r="V40" s="24">
        <f>IF(ISERROR((V14/NGDP_Can!V14)*100),"..",(V14/NGDP_Can!V14)*100)</f>
        <v>43.053148908594807</v>
      </c>
      <c r="W40" s="24">
        <f>IF(ISERROR((W14/NGDP_Can!W14)*100),"..",(W14/NGDP_Can!W14)*100)</f>
        <v>57.769276527723932</v>
      </c>
      <c r="X40" s="24">
        <f>IF(ISERROR((X14/NGDP_Can!X14)*100),"..",(X14/NGDP_Can!X14)*100)</f>
        <v>80.368260915258588</v>
      </c>
      <c r="Y40" s="11" t="str">
        <f>IF(ISERROR((Y14/NGDP_Can!Y14)*100),"..",(Y14/NGDP_Can!Y14)*100)</f>
        <v>..</v>
      </c>
    </row>
    <row r="41" spans="1:25">
      <c r="A41" s="5">
        <v>2007</v>
      </c>
      <c r="B41" s="28">
        <f>IF(ISERROR((B15/NGDP_Can!B15)*100),"..",(B15/NGDP_Can!B15)*100)</f>
        <v>43.179403678945668</v>
      </c>
      <c r="C41" s="22">
        <f>IF(ISERROR((C15/NGDP_Can!C15)*100),"..",(C15/NGDP_Can!C15)*100)</f>
        <v>51.047693792963834</v>
      </c>
      <c r="D41" s="24">
        <f>IF(ISERROR((D15/NGDP_Can!D15)*100),"..",(D15/NGDP_Can!D15)*100)</f>
        <v>56.974141099485188</v>
      </c>
      <c r="E41" s="24">
        <f>IF(ISERROR((E15/NGDP_Can!E15)*100),"..",(E15/NGDP_Can!E15)*100)</f>
        <v>81.685498606084451</v>
      </c>
      <c r="F41" s="24">
        <f>IF(ISERROR((F15/NGDP_Can!F15)*100),"..",(F15/NGDP_Can!F15)*100)</f>
        <v>74.699383039847604</v>
      </c>
      <c r="G41" s="24">
        <f>IF(ISERROR((G15/NGDP_Can!G15)*100),"..",(G15/NGDP_Can!G15)*100)</f>
        <v>25.437550965910287</v>
      </c>
      <c r="H41" s="24">
        <f>IF(ISERROR((H15/NGDP_Can!H15)*100),"..",(H15/NGDP_Can!H15)*100)</f>
        <v>39.618295746061037</v>
      </c>
      <c r="I41" s="24">
        <f>IF(ISERROR((I15/NGDP_Can!I15)*100),"..",(I15/NGDP_Can!I15)*100)</f>
        <v>44.371877650654376</v>
      </c>
      <c r="J41" s="23">
        <f>IF(ISERROR((J15/NGDP_Can!J15)*100),"..",(J15/NGDP_Can!J15)*100)</f>
        <v>36.13578874162949</v>
      </c>
      <c r="K41" s="24">
        <f>IF(ISERROR((K15/NGDP_Can!K15)*100),"..",(K15/NGDP_Can!K15)*100)</f>
        <v>37.484151803459191</v>
      </c>
      <c r="L41" s="24">
        <f>IF(ISERROR((L15/NGDP_Can!L15)*100),"..",(L15/NGDP_Can!L15)*100)</f>
        <v>38.271817989621667</v>
      </c>
      <c r="M41" s="24">
        <f>IF(ISERROR((M15/NGDP_Can!M15)*100),"..",(M15/NGDP_Can!M15)*100)</f>
        <v>30.527137173929724</v>
      </c>
      <c r="N41" s="24">
        <f>IF(ISERROR((N15/NGDP_Can!N15)*100),"..",(N15/NGDP_Can!N15)*100)</f>
        <v>34.877881569094654</v>
      </c>
      <c r="O41" s="24">
        <f>IF(ISERROR((O15/NGDP_Can!O15)*100),"..",(O15/NGDP_Can!O15)*100)</f>
        <v>52.444057452864421</v>
      </c>
      <c r="P41" s="24">
        <f>IF(ISERROR((P15/NGDP_Can!P15)*100),"..",(P15/NGDP_Can!P15)*100)</f>
        <v>54.282844313628956</v>
      </c>
      <c r="Q41" s="24">
        <f>IF(ISERROR((Q15/NGDP_Can!Q15)*100),"..",(Q15/NGDP_Can!Q15)*100)</f>
        <v>19.519206477614397</v>
      </c>
      <c r="R41" s="24">
        <f>IF(ISERROR((R15/NGDP_Can!R15)*100),"..",(R15/NGDP_Can!R15)*100)</f>
        <v>22.798135275788802</v>
      </c>
      <c r="S41" s="24">
        <f>IF(ISERROR((S15/NGDP_Can!S15)*100),"..",(S15/NGDP_Can!S15)*100)</f>
        <v>27.459464955887654</v>
      </c>
      <c r="T41" s="24">
        <f>IF(ISERROR((T15/NGDP_Can!T15)*100),"..",(T15/NGDP_Can!T15)*100)</f>
        <v>21.092409598397857</v>
      </c>
      <c r="U41" s="23">
        <f>IF(ISERROR((U15/NGDP_Can!U15)*100),"..",(U15/NGDP_Can!U15)*100)</f>
        <v>31.69732589483495</v>
      </c>
      <c r="V41" s="24">
        <f>IF(ISERROR((V15/NGDP_Can!V15)*100),"..",(V15/NGDP_Can!V15)*100)</f>
        <v>42.856314543781636</v>
      </c>
      <c r="W41" s="24">
        <f>IF(ISERROR((W15/NGDP_Can!W15)*100),"..",(W15/NGDP_Can!W15)*100)</f>
        <v>58.120802341390828</v>
      </c>
      <c r="X41" s="24">
        <f>IF(ISERROR((X15/NGDP_Can!X15)*100),"..",(X15/NGDP_Can!X15)*100)</f>
        <v>80.050432658148992</v>
      </c>
      <c r="Y41" s="11" t="str">
        <f>IF(ISERROR((Y15/NGDP_Can!Y15)*100),"..",(Y15/NGDP_Can!Y15)*100)</f>
        <v>..</v>
      </c>
    </row>
    <row r="42" spans="1:25">
      <c r="A42" s="5">
        <v>2008</v>
      </c>
      <c r="B42" s="28">
        <f>IF(ISERROR((B16/NGDP_Can!B16)*100),"..",(B16/NGDP_Can!B16)*100)</f>
        <v>44.087643401787631</v>
      </c>
      <c r="C42" s="22">
        <f>IF(ISERROR((C16/NGDP_Can!C16)*100),"..",(C16/NGDP_Can!C16)*100)</f>
        <v>53.620213684103355</v>
      </c>
      <c r="D42" s="24">
        <f>IF(ISERROR((D16/NGDP_Can!D16)*100),"..",(D16/NGDP_Can!D16)*100)</f>
        <v>65.898799883614231</v>
      </c>
      <c r="E42" s="24">
        <f>IF(ISERROR((E16/NGDP_Can!E16)*100),"..",(E16/NGDP_Can!E16)*100)</f>
        <v>84.406199710898605</v>
      </c>
      <c r="F42" s="24">
        <f>IF(ISERROR((F16/NGDP_Can!F16)*100),"..",(F16/NGDP_Can!F16)*100)</f>
        <v>74.452846046904966</v>
      </c>
      <c r="G42" s="24">
        <f>IF(ISERROR((G16/NGDP_Can!G16)*100),"..",(G16/NGDP_Can!G16)*100)</f>
        <v>25.527925933378427</v>
      </c>
      <c r="H42" s="24">
        <f>IF(ISERROR((H16/NGDP_Can!H16)*100),"..",(H16/NGDP_Can!H16)*100)</f>
        <v>37.493319303876277</v>
      </c>
      <c r="I42" s="24">
        <f>IF(ISERROR((I16/NGDP_Can!I16)*100),"..",(I16/NGDP_Can!I16)*100)</f>
        <v>43.094664968511417</v>
      </c>
      <c r="J42" s="23">
        <f>IF(ISERROR((J16/NGDP_Can!J16)*100),"..",(J16/NGDP_Can!J16)*100)</f>
        <v>33.275596443928826</v>
      </c>
      <c r="K42" s="24">
        <f>IF(ISERROR((K16/NGDP_Can!K16)*100),"..",(K16/NGDP_Can!K16)*100)</f>
        <v>36.872728429067557</v>
      </c>
      <c r="L42" s="24">
        <f>IF(ISERROR((L16/NGDP_Can!L16)*100),"..",(L16/NGDP_Can!L16)*100)</f>
        <v>36.056444933459062</v>
      </c>
      <c r="M42" s="24">
        <f>IF(ISERROR((M16/NGDP_Can!M16)*100),"..",(M16/NGDP_Can!M16)*100)</f>
        <v>30.330177415336291</v>
      </c>
      <c r="N42" s="24">
        <f>IF(ISERROR((N16/NGDP_Can!N16)*100),"..",(N16/NGDP_Can!N16)*100)</f>
        <v>34.37637296980504</v>
      </c>
      <c r="O42" s="24">
        <f>IF(ISERROR((O16/NGDP_Can!O16)*100),"..",(O16/NGDP_Can!O16)*100)</f>
        <v>51.994725564236631</v>
      </c>
      <c r="P42" s="24">
        <f>IF(ISERROR((P16/NGDP_Can!P16)*100),"..",(P16/NGDP_Can!P16)*100)</f>
        <v>54.570362615636803</v>
      </c>
      <c r="Q42" s="24">
        <f>IF(ISERROR((Q16/NGDP_Can!Q16)*100),"..",(Q16/NGDP_Can!Q16)*100)</f>
        <v>18.990110473448819</v>
      </c>
      <c r="R42" s="24">
        <f>IF(ISERROR((R16/NGDP_Can!R16)*100),"..",(R16/NGDP_Can!R16)*100)</f>
        <v>21.586417746925189</v>
      </c>
      <c r="S42" s="24">
        <f>IF(ISERROR((S16/NGDP_Can!S16)*100),"..",(S16/NGDP_Can!S16)*100)</f>
        <v>27.09913878979479</v>
      </c>
      <c r="T42" s="24">
        <f>IF(ISERROR((T16/NGDP_Can!T16)*100),"..",(T16/NGDP_Can!T16)*100)</f>
        <v>20.46369864095691</v>
      </c>
      <c r="U42" s="23">
        <f>IF(ISERROR((U16/NGDP_Can!U16)*100),"..",(U16/NGDP_Can!U16)*100)</f>
        <v>31.275956072604892</v>
      </c>
      <c r="V42" s="24">
        <f>IF(ISERROR((V16/NGDP_Can!V16)*100),"..",(V16/NGDP_Can!V16)*100)</f>
        <v>43.522042441770594</v>
      </c>
      <c r="W42" s="24">
        <f>IF(ISERROR((W16/NGDP_Can!W16)*100),"..",(W16/NGDP_Can!W16)*100)</f>
        <v>61.007662240623773</v>
      </c>
      <c r="X42" s="24">
        <f>IF(ISERROR((X16/NGDP_Can!X16)*100),"..",(X16/NGDP_Can!X16)*100)</f>
        <v>82.540266958612335</v>
      </c>
      <c r="Y42" s="11" t="str">
        <f>IF(ISERROR((Y16/NGDP_Can!Y16)*100),"..",(Y16/NGDP_Can!Y16)*100)</f>
        <v>..</v>
      </c>
    </row>
    <row r="43" spans="1:25">
      <c r="A43" s="5">
        <v>2009</v>
      </c>
      <c r="B43" s="28" t="str">
        <f>IF(ISERROR((B17/NGDP_Can!B17)*100),"..",(B17/NGDP_Can!B17)*100)</f>
        <v>..</v>
      </c>
      <c r="C43" s="22" t="str">
        <f>IF(ISERROR((C17/NGDP_Can!C17)*100),"..",(C17/NGDP_Can!C17)*100)</f>
        <v>..</v>
      </c>
      <c r="D43" s="24" t="str">
        <f>IF(ISERROR((D17/NGDP_Can!D17)*100),"..",(D17/NGDP_Can!D17)*100)</f>
        <v>..</v>
      </c>
      <c r="E43" s="24" t="str">
        <f>IF(ISERROR((E17/NGDP_Can!E17)*100),"..",(E17/NGDP_Can!E17)*100)</f>
        <v>..</v>
      </c>
      <c r="F43" s="24" t="str">
        <f>IF(ISERROR((F17/NGDP_Can!F17)*100),"..",(F17/NGDP_Can!F17)*100)</f>
        <v>..</v>
      </c>
      <c r="G43" s="24" t="str">
        <f>IF(ISERROR((G17/NGDP_Can!G17)*100),"..",(G17/NGDP_Can!G17)*100)</f>
        <v>..</v>
      </c>
      <c r="H43" s="24" t="str">
        <f>IF(ISERROR((H17/NGDP_Can!H17)*100),"..",(H17/NGDP_Can!H17)*100)</f>
        <v>..</v>
      </c>
      <c r="I43" s="24" t="str">
        <f>IF(ISERROR((I17/NGDP_Can!I17)*100),"..",(I17/NGDP_Can!I17)*100)</f>
        <v>..</v>
      </c>
      <c r="J43" s="23" t="str">
        <f>IF(ISERROR((J17/NGDP_Can!J17)*100),"..",(J17/NGDP_Can!J17)*100)</f>
        <v>..</v>
      </c>
      <c r="K43" s="24" t="str">
        <f>IF(ISERROR((K17/NGDP_Can!K17)*100),"..",(K17/NGDP_Can!K17)*100)</f>
        <v>..</v>
      </c>
      <c r="L43" s="24" t="str">
        <f>IF(ISERROR((L17/NGDP_Can!L17)*100),"..",(L17/NGDP_Can!L17)*100)</f>
        <v>..</v>
      </c>
      <c r="M43" s="24" t="str">
        <f>IF(ISERROR((M17/NGDP_Can!M17)*100),"..",(M17/NGDP_Can!M17)*100)</f>
        <v>..</v>
      </c>
      <c r="N43" s="24" t="str">
        <f>IF(ISERROR((N17/NGDP_Can!N17)*100),"..",(N17/NGDP_Can!N17)*100)</f>
        <v>..</v>
      </c>
      <c r="O43" s="24" t="str">
        <f>IF(ISERROR((O17/NGDP_Can!O17)*100),"..",(O17/NGDP_Can!O17)*100)</f>
        <v>..</v>
      </c>
      <c r="P43" s="24" t="str">
        <f>IF(ISERROR((P17/NGDP_Can!P17)*100),"..",(P17/NGDP_Can!P17)*100)</f>
        <v>..</v>
      </c>
      <c r="Q43" s="24" t="str">
        <f>IF(ISERROR((Q17/NGDP_Can!Q17)*100),"..",(Q17/NGDP_Can!Q17)*100)</f>
        <v>..</v>
      </c>
      <c r="R43" s="24" t="str">
        <f>IF(ISERROR((R17/NGDP_Can!R17)*100),"..",(R17/NGDP_Can!R17)*100)</f>
        <v>..</v>
      </c>
      <c r="S43" s="24" t="str">
        <f>IF(ISERROR((S17/NGDP_Can!S17)*100),"..",(S17/NGDP_Can!S17)*100)</f>
        <v>..</v>
      </c>
      <c r="T43" s="24" t="str">
        <f>IF(ISERROR((T17/NGDP_Can!T17)*100),"..",(T17/NGDP_Can!T17)*100)</f>
        <v>..</v>
      </c>
      <c r="U43" s="23" t="str">
        <f>IF(ISERROR((U17/NGDP_Can!U17)*100),"..",(U17/NGDP_Can!U17)*100)</f>
        <v>..</v>
      </c>
      <c r="V43" s="24" t="str">
        <f>IF(ISERROR((V17/NGDP_Can!V17)*100),"..",(V17/NGDP_Can!V17)*100)</f>
        <v>..</v>
      </c>
      <c r="W43" s="24" t="str">
        <f>IF(ISERROR((W17/NGDP_Can!W17)*100),"..",(W17/NGDP_Can!W17)*100)</f>
        <v>..</v>
      </c>
      <c r="X43" s="24" t="str">
        <f>IF(ISERROR((X17/NGDP_Can!X17)*100),"..",(X17/NGDP_Can!X17)*100)</f>
        <v>..</v>
      </c>
      <c r="Y43" s="11" t="str">
        <f>IF(ISERROR((Y17/NGDP_Can!Y17)*100),"..",(Y17/NGDP_Can!Y17)*100)</f>
        <v>..</v>
      </c>
    </row>
    <row r="44" spans="1:25">
      <c r="A44" s="5">
        <v>2010</v>
      </c>
      <c r="B44" s="28" t="str">
        <f>IF(ISERROR((B18/NGDP_Can!B18)*100),"..",(B18/NGDP_Can!B18)*100)</f>
        <v>..</v>
      </c>
      <c r="C44" s="22" t="str">
        <f>IF(ISERROR((C18/NGDP_Can!C18)*100),"..",(C18/NGDP_Can!C18)*100)</f>
        <v>..</v>
      </c>
      <c r="D44" s="24" t="str">
        <f>IF(ISERROR((D18/NGDP_Can!D18)*100),"..",(D18/NGDP_Can!D18)*100)</f>
        <v>..</v>
      </c>
      <c r="E44" s="24" t="str">
        <f>IF(ISERROR((E18/NGDP_Can!E18)*100),"..",(E18/NGDP_Can!E18)*100)</f>
        <v>..</v>
      </c>
      <c r="F44" s="24" t="str">
        <f>IF(ISERROR((F18/NGDP_Can!F18)*100),"..",(F18/NGDP_Can!F18)*100)</f>
        <v>..</v>
      </c>
      <c r="G44" s="24" t="str">
        <f>IF(ISERROR((G18/NGDP_Can!G18)*100),"..",(G18/NGDP_Can!G18)*100)</f>
        <v>..</v>
      </c>
      <c r="H44" s="24" t="str">
        <f>IF(ISERROR((H18/NGDP_Can!H18)*100),"..",(H18/NGDP_Can!H18)*100)</f>
        <v>..</v>
      </c>
      <c r="I44" s="24" t="str">
        <f>IF(ISERROR((I18/NGDP_Can!I18)*100),"..",(I18/NGDP_Can!I18)*100)</f>
        <v>..</v>
      </c>
      <c r="J44" s="23" t="str">
        <f>IF(ISERROR((J18/NGDP_Can!J18)*100),"..",(J18/NGDP_Can!J18)*100)</f>
        <v>..</v>
      </c>
      <c r="K44" s="24" t="str">
        <f>IF(ISERROR((K18/NGDP_Can!K18)*100),"..",(K18/NGDP_Can!K18)*100)</f>
        <v>..</v>
      </c>
      <c r="L44" s="24" t="str">
        <f>IF(ISERROR((L18/NGDP_Can!L18)*100),"..",(L18/NGDP_Can!L18)*100)</f>
        <v>..</v>
      </c>
      <c r="M44" s="24" t="str">
        <f>IF(ISERROR((M18/NGDP_Can!M18)*100),"..",(M18/NGDP_Can!M18)*100)</f>
        <v>..</v>
      </c>
      <c r="N44" s="24" t="str">
        <f>IF(ISERROR((N18/NGDP_Can!N18)*100),"..",(N18/NGDP_Can!N18)*100)</f>
        <v>..</v>
      </c>
      <c r="O44" s="24" t="str">
        <f>IF(ISERROR((O18/NGDP_Can!O18)*100),"..",(O18/NGDP_Can!O18)*100)</f>
        <v>..</v>
      </c>
      <c r="P44" s="24" t="str">
        <f>IF(ISERROR((P18/NGDP_Can!P18)*100),"..",(P18/NGDP_Can!P18)*100)</f>
        <v>..</v>
      </c>
      <c r="Q44" s="24" t="str">
        <f>IF(ISERROR((Q18/NGDP_Can!Q18)*100),"..",(Q18/NGDP_Can!Q18)*100)</f>
        <v>..</v>
      </c>
      <c r="R44" s="24" t="str">
        <f>IF(ISERROR((R18/NGDP_Can!R18)*100),"..",(R18/NGDP_Can!R18)*100)</f>
        <v>..</v>
      </c>
      <c r="S44" s="24" t="str">
        <f>IF(ISERROR((S18/NGDP_Can!S18)*100),"..",(S18/NGDP_Can!S18)*100)</f>
        <v>..</v>
      </c>
      <c r="T44" s="24" t="str">
        <f>IF(ISERROR((T18/NGDP_Can!T18)*100),"..",(T18/NGDP_Can!T18)*100)</f>
        <v>..</v>
      </c>
      <c r="U44" s="23" t="str">
        <f>IF(ISERROR((U18/NGDP_Can!U18)*100),"..",(U18/NGDP_Can!U18)*100)</f>
        <v>..</v>
      </c>
      <c r="V44" s="24" t="str">
        <f>IF(ISERROR((V18/NGDP_Can!V18)*100),"..",(V18/NGDP_Can!V18)*100)</f>
        <v>..</v>
      </c>
      <c r="W44" s="24" t="str">
        <f>IF(ISERROR((W18/NGDP_Can!W18)*100),"..",(W18/NGDP_Can!W18)*100)</f>
        <v>..</v>
      </c>
      <c r="X44" s="24" t="str">
        <f>IF(ISERROR((X18/NGDP_Can!X18)*100),"..",(X18/NGDP_Can!X18)*100)</f>
        <v>..</v>
      </c>
      <c r="Y44" s="11" t="str">
        <f>IF(ISERROR((Y18/NGDP_Can!Y18)*100),"..",(Y18/NGDP_Can!Y18)*100)</f>
        <v>..</v>
      </c>
    </row>
    <row r="46" spans="1:25">
      <c r="B46" s="1" t="s">
        <v>20</v>
      </c>
      <c r="C46" s="1" t="s">
        <v>46</v>
      </c>
      <c r="K46" s="1" t="s">
        <v>30</v>
      </c>
      <c r="L46" s="1" t="s">
        <v>39</v>
      </c>
      <c r="V46" s="1" t="s">
        <v>30</v>
      </c>
      <c r="W46" s="1" t="s">
        <v>31</v>
      </c>
    </row>
    <row r="47" spans="1:25">
      <c r="K47" s="1" t="s">
        <v>20</v>
      </c>
      <c r="L47" s="1" t="s">
        <v>46</v>
      </c>
      <c r="W47" s="1" t="s">
        <v>35</v>
      </c>
    </row>
    <row r="48" spans="1:25">
      <c r="V48" s="1" t="s">
        <v>20</v>
      </c>
      <c r="W48" s="1" t="s">
        <v>46</v>
      </c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:AB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Contents'!B46</f>
        <v>Table 35: Labour Productivity, Canada, Business Sector Industries, 1997-2010</v>
      </c>
      <c r="K1" s="7" t="str">
        <f>B1 &amp; " (continued)"</f>
        <v>Table 35: Labour Productivity, Canada, Business Sector Industries, 1997-2010 (continued)</v>
      </c>
      <c r="V1" s="7" t="str">
        <f>K1</f>
        <v>Table 35: Labour Productivity, Canada, Business Sector Industries, 1997-2010 (continued)</v>
      </c>
    </row>
    <row r="3" spans="1:28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44</v>
      </c>
      <c r="C4" s="78"/>
      <c r="D4" s="78"/>
      <c r="E4" s="78"/>
      <c r="F4" s="78"/>
      <c r="G4" s="78"/>
      <c r="H4" s="78"/>
      <c r="I4" s="78"/>
      <c r="J4" s="78"/>
      <c r="K4" s="78" t="s">
        <v>44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44</v>
      </c>
      <c r="W4" s="76"/>
      <c r="X4" s="76"/>
      <c r="Y4" s="76"/>
    </row>
    <row r="5" spans="1:28">
      <c r="A5" s="5">
        <v>1997</v>
      </c>
      <c r="B5" s="28">
        <f>IF(ISERROR(RGDP_Can!B5/Hrs_Wkd_Can!B5),"..",(RGDP_Can!B5/Hrs_Wkd_Can!B5))</f>
        <v>32.469220086571063</v>
      </c>
      <c r="C5" s="22">
        <f>IF(ISERROR(RGDP_Can!C5/Hrs_Wkd_Can!C5),"..",(RGDP_Can!C5/Hrs_Wkd_Can!C5))</f>
        <v>40.981186255954547</v>
      </c>
      <c r="D5" s="24">
        <f>IF(ISERROR(RGDP_Can!D5/Hrs_Wkd_Can!D5),"..",(RGDP_Can!D5/Hrs_Wkd_Can!D5))</f>
        <v>20.042978864428957</v>
      </c>
      <c r="E5" s="24">
        <f>IF(ISERROR(RGDP_Can!E5/Hrs_Wkd_Can!E5),"..",(RGDP_Can!E5/Hrs_Wkd_Can!E5))</f>
        <v>141.68974089686228</v>
      </c>
      <c r="F5" s="24">
        <f>IF(ISERROR(RGDP_Can!F5/Hrs_Wkd_Can!F5),"..",(RGDP_Can!F5/Hrs_Wkd_Can!F5))</f>
        <v>163.15398610263392</v>
      </c>
      <c r="G5" s="24">
        <f>IF(ISERROR(RGDP_Can!G5/Hrs_Wkd_Can!G5),"..",(RGDP_Can!G5/Hrs_Wkd_Can!G5))</f>
        <v>25.319852990362875</v>
      </c>
      <c r="H5" s="24">
        <f>IF(ISERROR(RGDP_Can!H5/Hrs_Wkd_Can!H5),"..",(RGDP_Can!H5/Hrs_Wkd_Can!H5))</f>
        <v>40.354034330368997</v>
      </c>
      <c r="I5" s="24">
        <f>IF(ISERROR(RGDP_Can!I5/Hrs_Wkd_Can!I5),"..",(RGDP_Can!I5/Hrs_Wkd_Can!I5))</f>
        <v>40.973497337692542</v>
      </c>
      <c r="J5" s="23">
        <f>IF(ISERROR(RGDP_Can!J5/Hrs_Wkd_Can!J5),"..",(RGDP_Can!J5/Hrs_Wkd_Can!J5))</f>
        <v>39.978189654933367</v>
      </c>
      <c r="K5" s="24">
        <f>IF(ISERROR(RGDP_Can!K5/Hrs_Wkd_Can!K5),"..",(RGDP_Can!K5/Hrs_Wkd_Can!K5))</f>
        <v>27.844487503364345</v>
      </c>
      <c r="L5" s="24">
        <f>IF(ISERROR(RGDP_Can!L5/Hrs_Wkd_Can!L5),"..",(RGDP_Can!L5/Hrs_Wkd_Can!L5))</f>
        <v>28.533670586558145</v>
      </c>
      <c r="M5" s="24">
        <f>IF(ISERROR(RGDP_Can!M5/Hrs_Wkd_Can!M5),"..",(RGDP_Can!M5/Hrs_Wkd_Can!M5))</f>
        <v>16.905750459995762</v>
      </c>
      <c r="N5" s="24">
        <f>IF(ISERROR(RGDP_Can!N5/Hrs_Wkd_Can!N5),"..",(RGDP_Can!N5/Hrs_Wkd_Can!N5))</f>
        <v>31.74549804908337</v>
      </c>
      <c r="O5" s="24">
        <f>IF(ISERROR(RGDP_Can!O5/Hrs_Wkd_Can!O5),"..",(RGDP_Can!O5/Hrs_Wkd_Can!O5))</f>
        <v>50.311316948697844</v>
      </c>
      <c r="P5" s="24">
        <f>IF(ISERROR(RGDP_Can!P5/Hrs_Wkd_Can!P5),"..",(RGDP_Can!P5/Hrs_Wkd_Can!P5))</f>
        <v>63.604397613301202</v>
      </c>
      <c r="Q5" s="24">
        <f>IF(ISERROR(RGDP_Can!Q5/Hrs_Wkd_Can!Q5),"..",(RGDP_Can!Q5/Hrs_Wkd_Can!Q5))</f>
        <v>26.786436047345195</v>
      </c>
      <c r="R5" s="24">
        <f>IF(ISERROR(RGDP_Can!R5/Hrs_Wkd_Can!R5),"..",(RGDP_Can!R5/Hrs_Wkd_Can!R5))</f>
        <v>21.525670364352763</v>
      </c>
      <c r="S5" s="24">
        <f>IF(ISERROR(RGDP_Can!S5/Hrs_Wkd_Can!S5),"..",(RGDP_Can!S5/Hrs_Wkd_Can!S5))</f>
        <v>21.344910209926379</v>
      </c>
      <c r="T5" s="24">
        <f>IF(ISERROR(RGDP_Can!T5/Hrs_Wkd_Can!T5),"..",(RGDP_Can!T5/Hrs_Wkd_Can!T5))</f>
        <v>14.183110255621592</v>
      </c>
      <c r="U5" s="23">
        <f>IF(ISERROR(RGDP_Can!U5/Hrs_Wkd_Can!U5),"..",(RGDP_Can!U5/Hrs_Wkd_Can!U5))</f>
        <v>21.083181626567161</v>
      </c>
      <c r="V5" s="22">
        <f>IF(ISERROR(RGDP_Can!V5/Hrs_Wkd_Can!V5),"..",(RGDP_Can!V5/Hrs_Wkd_Can!V5))</f>
        <v>33.184129945512822</v>
      </c>
      <c r="W5" s="24">
        <f>IF(ISERROR(RGDP_Can!W5/Hrs_Wkd_Can!W5),"..",(RGDP_Can!W5/Hrs_Wkd_Can!W5))</f>
        <v>53.028383592405824</v>
      </c>
      <c r="X5" s="24">
        <f>IF(ISERROR(RGDP_Can!X5/Hrs_Wkd_Can!X5),"..",(RGDP_Can!X5/Hrs_Wkd_Can!X5))</f>
        <v>169.9485775291117</v>
      </c>
      <c r="Y5" s="24" t="str">
        <f>IF(ISERROR(RGDP_Can!Y5/Hrs_Wkd_Can!Y5),"..",(RGDP_Can!Y5/Hrs_Wkd_Can!Y5))</f>
        <v>..</v>
      </c>
      <c r="AB5" s="6"/>
    </row>
    <row r="6" spans="1:28">
      <c r="A6" s="5">
        <v>1998</v>
      </c>
      <c r="B6" s="28">
        <f>IF(ISERROR(RGDP_Can!B6/Hrs_Wkd_Can!B6),"..",(RGDP_Can!B6/Hrs_Wkd_Can!B6))</f>
        <v>33.114005347060854</v>
      </c>
      <c r="C6" s="22">
        <f>IF(ISERROR(RGDP_Can!C6/Hrs_Wkd_Can!C6),"..",(RGDP_Can!C6/Hrs_Wkd_Can!C6))</f>
        <v>42.95381074842944</v>
      </c>
      <c r="D6" s="24">
        <f>IF(ISERROR(RGDP_Can!D6/Hrs_Wkd_Can!D6),"..",(RGDP_Can!D6/Hrs_Wkd_Can!D6))</f>
        <v>21.624322322457129</v>
      </c>
      <c r="E6" s="24">
        <f>IF(ISERROR(RGDP_Can!E6/Hrs_Wkd_Can!E6),"..",(RGDP_Can!E6/Hrs_Wkd_Can!E6))</f>
        <v>160.25836771461454</v>
      </c>
      <c r="F6" s="24">
        <f>IF(ISERROR(RGDP_Can!F6/Hrs_Wkd_Can!F6),"..",(RGDP_Can!F6/Hrs_Wkd_Can!F6))</f>
        <v>156.34054115962778</v>
      </c>
      <c r="G6" s="24">
        <f>IF(ISERROR(RGDP_Can!G6/Hrs_Wkd_Can!G6),"..",(RGDP_Can!G6/Hrs_Wkd_Can!G6))</f>
        <v>26.452242759233343</v>
      </c>
      <c r="H6" s="24">
        <f>IF(ISERROR(RGDP_Can!H6/Hrs_Wkd_Can!H6),"..",(RGDP_Can!H6/Hrs_Wkd_Can!H6))</f>
        <v>42.436956531614527</v>
      </c>
      <c r="I6" s="24">
        <f>IF(ISERROR(RGDP_Can!I6/Hrs_Wkd_Can!I6),"..",(RGDP_Can!I6/Hrs_Wkd_Can!I6))</f>
        <v>42.745080313856192</v>
      </c>
      <c r="J6" s="23">
        <f>IF(ISERROR(RGDP_Can!J6/Hrs_Wkd_Can!J6),"..",(RGDP_Can!J6/Hrs_Wkd_Can!J6))</f>
        <v>42.311722944625117</v>
      </c>
      <c r="K6" s="24">
        <f>IF(ISERROR(RGDP_Can!K6/Hrs_Wkd_Can!K6),"..",(RGDP_Can!K6/Hrs_Wkd_Can!K6))</f>
        <v>28.046606276393383</v>
      </c>
      <c r="L6" s="24">
        <f>IF(ISERROR(RGDP_Can!L6/Hrs_Wkd_Can!L6),"..",(RGDP_Can!L6/Hrs_Wkd_Can!L6))</f>
        <v>31.19271286102277</v>
      </c>
      <c r="M6" s="24">
        <f>IF(ISERROR(RGDP_Can!M6/Hrs_Wkd_Can!M6),"..",(RGDP_Can!M6/Hrs_Wkd_Can!M6))</f>
        <v>17.231410814052264</v>
      </c>
      <c r="N6" s="24">
        <f>IF(ISERROR(RGDP_Can!N6/Hrs_Wkd_Can!N6),"..",(RGDP_Can!N6/Hrs_Wkd_Can!N6))</f>
        <v>31.279598939542531</v>
      </c>
      <c r="O6" s="24">
        <f>IF(ISERROR(RGDP_Can!O6/Hrs_Wkd_Can!O6),"..",(RGDP_Can!O6/Hrs_Wkd_Can!O6))</f>
        <v>48.761464462329279</v>
      </c>
      <c r="P6" s="24">
        <f>IF(ISERROR(RGDP_Can!P6/Hrs_Wkd_Can!P6),"..",(RGDP_Can!P6/Hrs_Wkd_Can!P6))</f>
        <v>66.155517826374378</v>
      </c>
      <c r="Q6" s="24">
        <f>IF(ISERROR(RGDP_Can!Q6/Hrs_Wkd_Can!Q6),"..",(RGDP_Can!Q6/Hrs_Wkd_Can!Q6))</f>
        <v>26.966421296906915</v>
      </c>
      <c r="R6" s="24">
        <f>IF(ISERROR(RGDP_Can!R6/Hrs_Wkd_Can!R6),"..",(RGDP_Can!R6/Hrs_Wkd_Can!R6))</f>
        <v>21.150846141412039</v>
      </c>
      <c r="S6" s="24">
        <f>IF(ISERROR(RGDP_Can!S6/Hrs_Wkd_Can!S6),"..",(RGDP_Can!S6/Hrs_Wkd_Can!S6))</f>
        <v>20.650685802686418</v>
      </c>
      <c r="T6" s="24">
        <f>IF(ISERROR(RGDP_Can!T6/Hrs_Wkd_Can!T6),"..",(RGDP_Can!T6/Hrs_Wkd_Can!T6))</f>
        <v>13.809519145482795</v>
      </c>
      <c r="U6" s="23">
        <f>IF(ISERROR(RGDP_Can!U6/Hrs_Wkd_Can!U6),"..",(RGDP_Can!U6/Hrs_Wkd_Can!U6))</f>
        <v>20.811710923787203</v>
      </c>
      <c r="V6" s="22">
        <f>IF(ISERROR(RGDP_Can!V6/Hrs_Wkd_Can!V6),"..",(RGDP_Can!V6/Hrs_Wkd_Can!V6))</f>
        <v>33.744421187860056</v>
      </c>
      <c r="W6" s="24">
        <f>IF(ISERROR(RGDP_Can!W6/Hrs_Wkd_Can!W6),"..",(RGDP_Can!W6/Hrs_Wkd_Can!W6))</f>
        <v>55.422755495523496</v>
      </c>
      <c r="X6" s="24">
        <f>IF(ISERROR(RGDP_Can!X6/Hrs_Wkd_Can!X6),"..",(RGDP_Can!X6/Hrs_Wkd_Can!X6))</f>
        <v>181.73643057734031</v>
      </c>
      <c r="Y6" s="24" t="str">
        <f>IF(ISERROR(RGDP_Can!Y6/Hrs_Wkd_Can!Y6),"..",(RGDP_Can!Y6/Hrs_Wkd_Can!Y6))</f>
        <v>..</v>
      </c>
      <c r="AB6" s="6"/>
    </row>
    <row r="7" spans="1:28">
      <c r="A7" s="5">
        <v>1999</v>
      </c>
      <c r="B7" s="28">
        <f>IF(ISERROR(RGDP_Can!B7/Hrs_Wkd_Can!B7),"..",(RGDP_Can!B7/Hrs_Wkd_Can!B7))</f>
        <v>34.252592640572473</v>
      </c>
      <c r="C7" s="22">
        <f>IF(ISERROR(RGDP_Can!C7/Hrs_Wkd_Can!C7),"..",(RGDP_Can!C7/Hrs_Wkd_Can!C7))</f>
        <v>44.938989021433947</v>
      </c>
      <c r="D7" s="24">
        <f>IF(ISERROR(RGDP_Can!D7/Hrs_Wkd_Can!D7),"..",(RGDP_Can!D7/Hrs_Wkd_Can!D7))</f>
        <v>24.024728182249124</v>
      </c>
      <c r="E7" s="24">
        <f>IF(ISERROR(RGDP_Can!E7/Hrs_Wkd_Can!E7),"..",(RGDP_Can!E7/Hrs_Wkd_Can!E7))</f>
        <v>171.15365419505014</v>
      </c>
      <c r="F7" s="24">
        <f>IF(ISERROR(RGDP_Can!F7/Hrs_Wkd_Can!F7),"..",(RGDP_Can!F7/Hrs_Wkd_Can!F7))</f>
        <v>165.94658680620222</v>
      </c>
      <c r="G7" s="24">
        <f>IF(ISERROR(RGDP_Can!G7/Hrs_Wkd_Can!G7),"..",(RGDP_Can!G7/Hrs_Wkd_Can!G7))</f>
        <v>27.290351761981089</v>
      </c>
      <c r="H7" s="24">
        <f>IF(ISERROR(RGDP_Can!H7/Hrs_Wkd_Can!H7),"..",(RGDP_Can!H7/Hrs_Wkd_Can!H7))</f>
        <v>44.316458606909613</v>
      </c>
      <c r="I7" s="24">
        <f>IF(ISERROR(RGDP_Can!I7/Hrs_Wkd_Can!I7),"..",(RGDP_Can!I7/Hrs_Wkd_Can!I7))</f>
        <v>42.528869283053048</v>
      </c>
      <c r="J7" s="23">
        <f>IF(ISERROR(RGDP_Can!J7/Hrs_Wkd_Can!J7),"..",(RGDP_Can!J7/Hrs_Wkd_Can!J7))</f>
        <v>45.661594798291794</v>
      </c>
      <c r="K7" s="24">
        <f>IF(ISERROR(RGDP_Can!K7/Hrs_Wkd_Can!K7),"..",(RGDP_Can!K7/Hrs_Wkd_Can!K7))</f>
        <v>28.870797796288009</v>
      </c>
      <c r="L7" s="24">
        <f>IF(ISERROR(RGDP_Can!L7/Hrs_Wkd_Can!L7),"..",(RGDP_Can!L7/Hrs_Wkd_Can!L7))</f>
        <v>32.174789423283627</v>
      </c>
      <c r="M7" s="24">
        <f>IF(ISERROR(RGDP_Can!M7/Hrs_Wkd_Can!M7),"..",(RGDP_Can!M7/Hrs_Wkd_Can!M7))</f>
        <v>18.072524111844572</v>
      </c>
      <c r="N7" s="24">
        <f>IF(ISERROR(RGDP_Can!N7/Hrs_Wkd_Can!N7),"..",(RGDP_Can!N7/Hrs_Wkd_Can!N7))</f>
        <v>31.840578032437747</v>
      </c>
      <c r="O7" s="24">
        <f>IF(ISERROR(RGDP_Can!O7/Hrs_Wkd_Can!O7),"..",(RGDP_Can!O7/Hrs_Wkd_Can!O7))</f>
        <v>49.421207833989925</v>
      </c>
      <c r="P7" s="24">
        <f>IF(ISERROR(RGDP_Can!P7/Hrs_Wkd_Can!P7),"..",(RGDP_Can!P7/Hrs_Wkd_Can!P7))</f>
        <v>67.569787482885062</v>
      </c>
      <c r="Q7" s="24">
        <f>IF(ISERROR(RGDP_Can!Q7/Hrs_Wkd_Can!Q7),"..",(RGDP_Can!Q7/Hrs_Wkd_Can!Q7))</f>
        <v>28.225173716990721</v>
      </c>
      <c r="R7" s="24">
        <f>IF(ISERROR(RGDP_Can!R7/Hrs_Wkd_Can!R7),"..",(RGDP_Can!R7/Hrs_Wkd_Can!R7))</f>
        <v>21.115800078696431</v>
      </c>
      <c r="S7" s="24">
        <f>IF(ISERROR(RGDP_Can!S7/Hrs_Wkd_Can!S7),"..",(RGDP_Can!S7/Hrs_Wkd_Can!S7))</f>
        <v>20.485947893804113</v>
      </c>
      <c r="T7" s="24">
        <f>IF(ISERROR(RGDP_Can!T7/Hrs_Wkd_Can!T7),"..",(RGDP_Can!T7/Hrs_Wkd_Can!T7))</f>
        <v>14.089499163279942</v>
      </c>
      <c r="U7" s="23">
        <f>IF(ISERROR(RGDP_Can!U7/Hrs_Wkd_Can!U7),"..",(RGDP_Can!U7/Hrs_Wkd_Can!U7))</f>
        <v>21.116173077595345</v>
      </c>
      <c r="V7" s="22">
        <f>IF(ISERROR(RGDP_Can!V7/Hrs_Wkd_Can!V7),"..",(RGDP_Can!V7/Hrs_Wkd_Can!V7))</f>
        <v>34.767848427497654</v>
      </c>
      <c r="W7" s="24">
        <f>IF(ISERROR(RGDP_Can!W7/Hrs_Wkd_Can!W7),"..",(RGDP_Can!W7/Hrs_Wkd_Can!W7))</f>
        <v>57.380396015363679</v>
      </c>
      <c r="X7" s="24">
        <f>IF(ISERROR(RGDP_Can!X7/Hrs_Wkd_Can!X7),"..",(RGDP_Can!X7/Hrs_Wkd_Can!X7))</f>
        <v>191.77510878120498</v>
      </c>
      <c r="Y7" s="24" t="str">
        <f>IF(ISERROR(RGDP_Can!Y7/Hrs_Wkd_Can!Y7),"..",(RGDP_Can!Y7/Hrs_Wkd_Can!Y7))</f>
        <v>..</v>
      </c>
      <c r="AB7" s="6"/>
    </row>
    <row r="8" spans="1:28">
      <c r="A8" s="5">
        <v>2000</v>
      </c>
      <c r="B8" s="28">
        <f>IF(ISERROR(RGDP_Can!B8/Hrs_Wkd_Can!B8),"..",(RGDP_Can!B8/Hrs_Wkd_Can!B8))</f>
        <v>35.554433382666573</v>
      </c>
      <c r="C8" s="22">
        <f>IF(ISERROR(RGDP_Can!C8/Hrs_Wkd_Can!C8),"..",(RGDP_Can!C8/Hrs_Wkd_Can!C8))</f>
        <v>46.910021741874928</v>
      </c>
      <c r="D8" s="24">
        <f>IF(ISERROR(RGDP_Can!D8/Hrs_Wkd_Can!D8),"..",(RGDP_Can!D8/Hrs_Wkd_Can!D8))</f>
        <v>25.658209130289634</v>
      </c>
      <c r="E8" s="24">
        <f>IF(ISERROR(RGDP_Can!E8/Hrs_Wkd_Can!E8),"..",(RGDP_Can!E8/Hrs_Wkd_Can!E8))</f>
        <v>159.01126248472204</v>
      </c>
      <c r="F8" s="24">
        <f>IF(ISERROR(RGDP_Can!F8/Hrs_Wkd_Can!F8),"..",(RGDP_Can!F8/Hrs_Wkd_Can!F8))</f>
        <v>165.7132779460724</v>
      </c>
      <c r="G8" s="24">
        <f>IF(ISERROR(RGDP_Can!G8/Hrs_Wkd_Can!G8),"..",(RGDP_Can!G8/Hrs_Wkd_Can!G8))</f>
        <v>28.228461302256527</v>
      </c>
      <c r="H8" s="24">
        <f>IF(ISERROR(RGDP_Can!H8/Hrs_Wkd_Can!H8),"..",(RGDP_Can!H8/Hrs_Wkd_Can!H8))</f>
        <v>46.795891341407767</v>
      </c>
      <c r="I8" s="24">
        <f>IF(ISERROR(RGDP_Can!I8/Hrs_Wkd_Can!I8),"..",(RGDP_Can!I8/Hrs_Wkd_Can!I8))</f>
        <v>45.285393840311755</v>
      </c>
      <c r="J8" s="23">
        <f>IF(ISERROR(RGDP_Can!J8/Hrs_Wkd_Can!J8),"..",(RGDP_Can!J8/Hrs_Wkd_Can!J8))</f>
        <v>47.894128948503536</v>
      </c>
      <c r="K8" s="24">
        <f>IF(ISERROR(RGDP_Can!K8/Hrs_Wkd_Can!K8),"..",(RGDP_Can!K8/Hrs_Wkd_Can!K8))</f>
        <v>29.847448252705789</v>
      </c>
      <c r="L8" s="24">
        <f>IF(ISERROR(RGDP_Can!L8/Hrs_Wkd_Can!L8),"..",(RGDP_Can!L8/Hrs_Wkd_Can!L8))</f>
        <v>32.875377286492316</v>
      </c>
      <c r="M8" s="24">
        <f>IF(ISERROR(RGDP_Can!M8/Hrs_Wkd_Can!M8),"..",(RGDP_Can!M8/Hrs_Wkd_Can!M8))</f>
        <v>19.074187972247952</v>
      </c>
      <c r="N8" s="24">
        <f>IF(ISERROR(RGDP_Can!N8/Hrs_Wkd_Can!N8),"..",(RGDP_Can!N8/Hrs_Wkd_Can!N8))</f>
        <v>32.983701925460117</v>
      </c>
      <c r="O8" s="24">
        <f>IF(ISERROR(RGDP_Can!O8/Hrs_Wkd_Can!O8),"..",(RGDP_Can!O8/Hrs_Wkd_Can!O8))</f>
        <v>51.172803513680954</v>
      </c>
      <c r="P8" s="24">
        <f>IF(ISERROR(RGDP_Can!P8/Hrs_Wkd_Can!P8),"..",(RGDP_Can!P8/Hrs_Wkd_Can!P8))</f>
        <v>67.206368117449216</v>
      </c>
      <c r="Q8" s="24">
        <f>IF(ISERROR(RGDP_Can!Q8/Hrs_Wkd_Can!Q8),"..",(RGDP_Can!Q8/Hrs_Wkd_Can!Q8))</f>
        <v>29.414784817822554</v>
      </c>
      <c r="R8" s="24">
        <f>IF(ISERROR(RGDP_Can!R8/Hrs_Wkd_Can!R8),"..",(RGDP_Can!R8/Hrs_Wkd_Can!R8))</f>
        <v>21.458137798161335</v>
      </c>
      <c r="S8" s="24">
        <f>IF(ISERROR(RGDP_Can!S8/Hrs_Wkd_Can!S8),"..",(RGDP_Can!S8/Hrs_Wkd_Can!S8))</f>
        <v>20.834350684649941</v>
      </c>
      <c r="T8" s="24">
        <f>IF(ISERROR(RGDP_Can!T8/Hrs_Wkd_Can!T8),"..",(RGDP_Can!T8/Hrs_Wkd_Can!T8))</f>
        <v>14.673178609679786</v>
      </c>
      <c r="U8" s="23">
        <f>IF(ISERROR(RGDP_Can!U8/Hrs_Wkd_Can!U8),"..",(RGDP_Can!U8/Hrs_Wkd_Can!U8))</f>
        <v>21.797933286002042</v>
      </c>
      <c r="V8" s="22">
        <f>IF(ISERROR(RGDP_Can!V8/Hrs_Wkd_Can!V8),"..",(RGDP_Can!V8/Hrs_Wkd_Can!V8))</f>
        <v>36.016919828976121</v>
      </c>
      <c r="W8" s="24">
        <f>IF(ISERROR(RGDP_Can!W8/Hrs_Wkd_Can!W8),"..",(RGDP_Can!W8/Hrs_Wkd_Can!W8))</f>
        <v>59.12773346108203</v>
      </c>
      <c r="X8" s="24">
        <f>IF(ISERROR(RGDP_Can!X8/Hrs_Wkd_Can!X8),"..",(RGDP_Can!X8/Hrs_Wkd_Can!X8))</f>
        <v>179.76807431664164</v>
      </c>
      <c r="Y8" s="24" t="str">
        <f>IF(ISERROR(RGDP_Can!Y8/Hrs_Wkd_Can!Y8),"..",(RGDP_Can!Y8/Hrs_Wkd_Can!Y8))</f>
        <v>..</v>
      </c>
      <c r="AB8" s="6"/>
    </row>
    <row r="9" spans="1:28">
      <c r="A9" s="5">
        <v>2001</v>
      </c>
      <c r="B9" s="28">
        <f>IF(ISERROR(RGDP_Can!B9/Hrs_Wkd_Can!B9),"..",(RGDP_Can!B9/Hrs_Wkd_Can!B9))</f>
        <v>35.867572169609602</v>
      </c>
      <c r="C9" s="22">
        <f>IF(ISERROR(RGDP_Can!C9/Hrs_Wkd_Can!C9),"..",(RGDP_Can!C9/Hrs_Wkd_Can!C9))</f>
        <v>46.637591521130446</v>
      </c>
      <c r="D9" s="24">
        <f>IF(ISERROR(RGDP_Can!D9/Hrs_Wkd_Can!D9),"..",(RGDP_Can!D9/Hrs_Wkd_Can!D9))</f>
        <v>26.686760949057454</v>
      </c>
      <c r="E9" s="24">
        <f>IF(ISERROR(RGDP_Can!E9/Hrs_Wkd_Can!E9),"..",(RGDP_Can!E9/Hrs_Wkd_Can!E9))</f>
        <v>149.89143930395707</v>
      </c>
      <c r="F9" s="24">
        <f>IF(ISERROR(RGDP_Can!F9/Hrs_Wkd_Can!F9),"..",(RGDP_Can!F9/Hrs_Wkd_Can!F9))</f>
        <v>152.16931761385354</v>
      </c>
      <c r="G9" s="24">
        <f>IF(ISERROR(RGDP_Can!G9/Hrs_Wkd_Can!G9),"..",(RGDP_Can!G9/Hrs_Wkd_Can!G9))</f>
        <v>29.739978314123931</v>
      </c>
      <c r="H9" s="24">
        <f>IF(ISERROR(RGDP_Can!H9/Hrs_Wkd_Can!H9),"..",(RGDP_Can!H9/Hrs_Wkd_Can!H9))</f>
        <v>45.722852547761775</v>
      </c>
      <c r="I9" s="24">
        <f>IF(ISERROR(RGDP_Can!I9/Hrs_Wkd_Can!I9),"..",(RGDP_Can!I9/Hrs_Wkd_Can!I9))</f>
        <v>46.083724873576493</v>
      </c>
      <c r="J9" s="23">
        <f>IF(ISERROR(RGDP_Can!J9/Hrs_Wkd_Can!J9),"..",(RGDP_Can!J9/Hrs_Wkd_Can!J9))</f>
        <v>45.474300962439898</v>
      </c>
      <c r="K9" s="24">
        <f>IF(ISERROR(RGDP_Can!K9/Hrs_Wkd_Can!K9),"..",(RGDP_Can!K9/Hrs_Wkd_Can!K9))</f>
        <v>30.637754441441633</v>
      </c>
      <c r="L9" s="24">
        <f>IF(ISERROR(RGDP_Can!L9/Hrs_Wkd_Can!L9),"..",(RGDP_Can!L9/Hrs_Wkd_Can!L9))</f>
        <v>32.77474970724289</v>
      </c>
      <c r="M9" s="24">
        <f>IF(ISERROR(RGDP_Can!M9/Hrs_Wkd_Can!M9),"..",(RGDP_Can!M9/Hrs_Wkd_Can!M9))</f>
        <v>19.709546711464473</v>
      </c>
      <c r="N9" s="24">
        <f>IF(ISERROR(RGDP_Can!N9/Hrs_Wkd_Can!N9),"..",(RGDP_Can!N9/Hrs_Wkd_Can!N9))</f>
        <v>33.609431730131107</v>
      </c>
      <c r="O9" s="24">
        <f>IF(ISERROR(RGDP_Can!O9/Hrs_Wkd_Can!O9),"..",(RGDP_Can!O9/Hrs_Wkd_Can!O9))</f>
        <v>53.255136428206853</v>
      </c>
      <c r="P9" s="24">
        <f>IF(ISERROR(RGDP_Can!P9/Hrs_Wkd_Can!P9),"..",(RGDP_Can!P9/Hrs_Wkd_Can!P9))</f>
        <v>71.429208539818802</v>
      </c>
      <c r="Q9" s="24">
        <f>IF(ISERROR(RGDP_Can!Q9/Hrs_Wkd_Can!Q9),"..",(RGDP_Can!Q9/Hrs_Wkd_Can!Q9))</f>
        <v>30.125651856670373</v>
      </c>
      <c r="R9" s="24">
        <f>IF(ISERROR(RGDP_Can!R9/Hrs_Wkd_Can!R9),"..",(RGDP_Can!R9/Hrs_Wkd_Can!R9))</f>
        <v>21.57371971372163</v>
      </c>
      <c r="S9" s="24">
        <f>IF(ISERROR(RGDP_Can!S9/Hrs_Wkd_Can!S9),"..",(RGDP_Can!S9/Hrs_Wkd_Can!S9))</f>
        <v>21.105775232507334</v>
      </c>
      <c r="T9" s="24">
        <f>IF(ISERROR(RGDP_Can!T9/Hrs_Wkd_Can!T9),"..",(RGDP_Can!T9/Hrs_Wkd_Can!T9))</f>
        <v>14.670296556207484</v>
      </c>
      <c r="U9" s="23">
        <f>IF(ISERROR(RGDP_Can!U9/Hrs_Wkd_Can!U9),"..",(RGDP_Can!U9/Hrs_Wkd_Can!U9))</f>
        <v>22.411059262581929</v>
      </c>
      <c r="V9" s="22">
        <f>IF(ISERROR(RGDP_Can!V9/Hrs_Wkd_Can!V9),"..",(RGDP_Can!V9/Hrs_Wkd_Can!V9))</f>
        <v>36.281376648143173</v>
      </c>
      <c r="W9" s="24">
        <f>IF(ISERROR(RGDP_Can!W9/Hrs_Wkd_Can!W9),"..",(RGDP_Can!W9/Hrs_Wkd_Can!W9))</f>
        <v>57.711481603557772</v>
      </c>
      <c r="X9" s="24">
        <f>IF(ISERROR(RGDP_Can!X9/Hrs_Wkd_Can!X9),"..",(RGDP_Can!X9/Hrs_Wkd_Can!X9))</f>
        <v>169.50966199354562</v>
      </c>
      <c r="Y9" s="24" t="str">
        <f>IF(ISERROR(RGDP_Can!Y9/Hrs_Wkd_Can!Y9),"..",(RGDP_Can!Y9/Hrs_Wkd_Can!Y9))</f>
        <v>..</v>
      </c>
      <c r="AB9" s="6"/>
    </row>
    <row r="10" spans="1:28">
      <c r="A10" s="5">
        <v>2002</v>
      </c>
      <c r="B10" s="28">
        <f>IF(ISERROR(RGDP_Can!B10/Hrs_Wkd_Can!B10),"..",(RGDP_Can!B10/Hrs_Wkd_Can!B10))</f>
        <v>36.419437737763708</v>
      </c>
      <c r="C10" s="22">
        <f>IF(ISERROR(RGDP_Can!C10/Hrs_Wkd_Can!C10),"..",(RGDP_Can!C10/Hrs_Wkd_Can!C10))</f>
        <v>47.552834776809007</v>
      </c>
      <c r="D10" s="24">
        <f>IF(ISERROR(RGDP_Can!D10/Hrs_Wkd_Can!D10),"..",(RGDP_Can!D10/Hrs_Wkd_Can!D10))</f>
        <v>24.887123506886894</v>
      </c>
      <c r="E10" s="24">
        <f>IF(ISERROR(RGDP_Can!E10/Hrs_Wkd_Can!E10),"..",(RGDP_Can!E10/Hrs_Wkd_Can!E10))</f>
        <v>161.95214838723351</v>
      </c>
      <c r="F10" s="24">
        <f>IF(ISERROR(RGDP_Can!F10/Hrs_Wkd_Can!F10),"..",(RGDP_Can!F10/Hrs_Wkd_Can!F10))</f>
        <v>164.99386262179615</v>
      </c>
      <c r="G10" s="24">
        <f>IF(ISERROR(RGDP_Can!G10/Hrs_Wkd_Can!G10),"..",(RGDP_Can!G10/Hrs_Wkd_Can!G10))</f>
        <v>30.137670771975401</v>
      </c>
      <c r="H10" s="24">
        <f>IF(ISERROR(RGDP_Can!H10/Hrs_Wkd_Can!H10),"..",(RGDP_Can!H10/Hrs_Wkd_Can!H10))</f>
        <v>46.730177034469321</v>
      </c>
      <c r="I10" s="24">
        <f>IF(ISERROR(RGDP_Can!I10/Hrs_Wkd_Can!I10),"..",(RGDP_Can!I10/Hrs_Wkd_Can!I10))</f>
        <v>48.047942155581374</v>
      </c>
      <c r="J10" s="23">
        <f>IF(ISERROR(RGDP_Can!J10/Hrs_Wkd_Can!J10),"..",(RGDP_Can!J10/Hrs_Wkd_Can!J10))</f>
        <v>45.822786471941207</v>
      </c>
      <c r="K10" s="24">
        <f>IF(ISERROR(RGDP_Can!K10/Hrs_Wkd_Can!K10),"..",(RGDP_Can!K10/Hrs_Wkd_Can!K10))</f>
        <v>31.109302459922418</v>
      </c>
      <c r="L10" s="24">
        <f>IF(ISERROR(RGDP_Can!L10/Hrs_Wkd_Can!L10),"..",(RGDP_Can!L10/Hrs_Wkd_Can!L10))</f>
        <v>33.776653428958042</v>
      </c>
      <c r="M10" s="24">
        <f>IF(ISERROR(RGDP_Can!M10/Hrs_Wkd_Can!M10),"..",(RGDP_Can!M10/Hrs_Wkd_Can!M10))</f>
        <v>20.044331917080072</v>
      </c>
      <c r="N10" s="24">
        <f>IF(ISERROR(RGDP_Can!N10/Hrs_Wkd_Can!N10),"..",(RGDP_Can!N10/Hrs_Wkd_Can!N10))</f>
        <v>33.31792113543063</v>
      </c>
      <c r="O10" s="24">
        <f>IF(ISERROR(RGDP_Can!O10/Hrs_Wkd_Can!O10),"..",(RGDP_Can!O10/Hrs_Wkd_Can!O10))</f>
        <v>58.546240976053291</v>
      </c>
      <c r="P10" s="24">
        <f>IF(ISERROR(RGDP_Can!P10/Hrs_Wkd_Can!P10),"..",(RGDP_Can!P10/Hrs_Wkd_Can!P10))</f>
        <v>72.095658280981922</v>
      </c>
      <c r="Q10" s="24">
        <f>IF(ISERROR(RGDP_Can!Q10/Hrs_Wkd_Can!Q10),"..",(RGDP_Can!Q10/Hrs_Wkd_Can!Q10))</f>
        <v>30.8692036492073</v>
      </c>
      <c r="R10" s="24">
        <f>IF(ISERROR(RGDP_Can!R10/Hrs_Wkd_Can!R10),"..",(RGDP_Can!R10/Hrs_Wkd_Can!R10))</f>
        <v>22.163417345552531</v>
      </c>
      <c r="S10" s="24">
        <f>IF(ISERROR(RGDP_Can!S10/Hrs_Wkd_Can!S10),"..",(RGDP_Can!S10/Hrs_Wkd_Can!S10))</f>
        <v>20.113586524327058</v>
      </c>
      <c r="T10" s="24">
        <f>IF(ISERROR(RGDP_Can!T10/Hrs_Wkd_Can!T10),"..",(RGDP_Can!T10/Hrs_Wkd_Can!T10))</f>
        <v>14.871490406250315</v>
      </c>
      <c r="U10" s="23">
        <f>IF(ISERROR(RGDP_Can!U10/Hrs_Wkd_Can!U10),"..",(RGDP_Can!U10/Hrs_Wkd_Can!U10))</f>
        <v>22.758445777595348</v>
      </c>
      <c r="V10" s="22">
        <f>IF(ISERROR(RGDP_Can!V10/Hrs_Wkd_Can!V10),"..",(RGDP_Can!V10/Hrs_Wkd_Can!V10))</f>
        <v>36.925254251967957</v>
      </c>
      <c r="W10" s="24">
        <f>IF(ISERROR(RGDP_Can!W10/Hrs_Wkd_Can!W10),"..",(RGDP_Can!W10/Hrs_Wkd_Can!W10))</f>
        <v>59.810864522572018</v>
      </c>
      <c r="X10" s="24">
        <f>IF(ISERROR(RGDP_Can!X10/Hrs_Wkd_Can!X10),"..",(RGDP_Can!X10/Hrs_Wkd_Can!X10))</f>
        <v>183.77955571317304</v>
      </c>
      <c r="Y10" s="24" t="str">
        <f>IF(ISERROR(RGDP_Can!Y10/Hrs_Wkd_Can!Y10),"..",(RGDP_Can!Y10/Hrs_Wkd_Can!Y10))</f>
        <v>..</v>
      </c>
      <c r="AB10" s="6"/>
    </row>
    <row r="11" spans="1:28">
      <c r="A11" s="5">
        <v>2003</v>
      </c>
      <c r="B11" s="28">
        <f>IF(ISERROR(RGDP_Can!B11/Hrs_Wkd_Can!B11),"..",(RGDP_Can!B11/Hrs_Wkd_Can!B11))</f>
        <v>36.599098182665514</v>
      </c>
      <c r="C11" s="22">
        <f>IF(ISERROR(RGDP_Can!C11/Hrs_Wkd_Can!C11),"..",(RGDP_Can!C11/Hrs_Wkd_Can!C11))</f>
        <v>47.753500868930807</v>
      </c>
      <c r="D11" s="24">
        <f>IF(ISERROR(RGDP_Can!D11/Hrs_Wkd_Can!D11),"..",(RGDP_Can!D11/Hrs_Wkd_Can!D11))</f>
        <v>27.367194483745017</v>
      </c>
      <c r="E11" s="24">
        <f>IF(ISERROR(RGDP_Can!E11/Hrs_Wkd_Can!E11),"..",(RGDP_Can!E11/Hrs_Wkd_Can!E11))</f>
        <v>159.49700178413426</v>
      </c>
      <c r="F11" s="24">
        <f>IF(ISERROR(RGDP_Can!F11/Hrs_Wkd_Can!F11),"..",(RGDP_Can!F11/Hrs_Wkd_Can!F11))</f>
        <v>151.24674937800998</v>
      </c>
      <c r="G11" s="24">
        <f>IF(ISERROR(RGDP_Can!G11/Hrs_Wkd_Can!G11),"..",(RGDP_Can!G11/Hrs_Wkd_Can!G11))</f>
        <v>30.377586878738125</v>
      </c>
      <c r="H11" s="24">
        <f>IF(ISERROR(RGDP_Can!H11/Hrs_Wkd_Can!H11),"..",(RGDP_Can!H11/Hrs_Wkd_Can!H11))</f>
        <v>46.561586363830116</v>
      </c>
      <c r="I11" s="24">
        <f>IF(ISERROR(RGDP_Can!I11/Hrs_Wkd_Can!I11),"..",(RGDP_Can!I11/Hrs_Wkd_Can!I11))</f>
        <v>46.95393869901752</v>
      </c>
      <c r="J11" s="23">
        <f>IF(ISERROR(RGDP_Can!J11/Hrs_Wkd_Can!J11),"..",(RGDP_Can!J11/Hrs_Wkd_Can!J11))</f>
        <v>46.282855632554224</v>
      </c>
      <c r="K11" s="24">
        <f>IF(ISERROR(RGDP_Can!K11/Hrs_Wkd_Can!K11),"..",(RGDP_Can!K11/Hrs_Wkd_Can!K11))</f>
        <v>31.313292574942079</v>
      </c>
      <c r="L11" s="24">
        <f>IF(ISERROR(RGDP_Can!L11/Hrs_Wkd_Can!L11),"..",(RGDP_Can!L11/Hrs_Wkd_Can!L11))</f>
        <v>35.958223393803706</v>
      </c>
      <c r="M11" s="24">
        <f>IF(ISERROR(RGDP_Can!M11/Hrs_Wkd_Can!M11),"..",(RGDP_Can!M11/Hrs_Wkd_Can!M11))</f>
        <v>20.487255226459883</v>
      </c>
      <c r="N11" s="24">
        <f>IF(ISERROR(RGDP_Can!N11/Hrs_Wkd_Can!N11),"..",(RGDP_Can!N11/Hrs_Wkd_Can!N11))</f>
        <v>33.317311194362169</v>
      </c>
      <c r="O11" s="24">
        <f>IF(ISERROR(RGDP_Can!O11/Hrs_Wkd_Can!O11),"..",(RGDP_Can!O11/Hrs_Wkd_Can!O11))</f>
        <v>58.832201040139111</v>
      </c>
      <c r="P11" s="24">
        <f>IF(ISERROR(RGDP_Can!P11/Hrs_Wkd_Can!P11),"..",(RGDP_Can!P11/Hrs_Wkd_Can!P11))</f>
        <v>71.891369578793771</v>
      </c>
      <c r="Q11" s="24">
        <f>IF(ISERROR(RGDP_Can!Q11/Hrs_Wkd_Can!Q11),"..",(RGDP_Can!Q11/Hrs_Wkd_Can!Q11))</f>
        <v>31.387147064564296</v>
      </c>
      <c r="R11" s="24">
        <f>IF(ISERROR(RGDP_Can!R11/Hrs_Wkd_Can!R11),"..",(RGDP_Can!R11/Hrs_Wkd_Can!R11))</f>
        <v>21.042455760036301</v>
      </c>
      <c r="S11" s="24">
        <f>IF(ISERROR(RGDP_Can!S11/Hrs_Wkd_Can!S11),"..",(RGDP_Can!S11/Hrs_Wkd_Can!S11))</f>
        <v>19.392219386268547</v>
      </c>
      <c r="T11" s="24">
        <f>IF(ISERROR(RGDP_Can!T11/Hrs_Wkd_Can!T11),"..",(RGDP_Can!T11/Hrs_Wkd_Can!T11))</f>
        <v>14.459905515280383</v>
      </c>
      <c r="U11" s="23">
        <f>IF(ISERROR(RGDP_Can!U11/Hrs_Wkd_Can!U11),"..",(RGDP_Can!U11/Hrs_Wkd_Can!U11))</f>
        <v>22.955572633981188</v>
      </c>
      <c r="V11" s="22">
        <f>IF(ISERROR(RGDP_Can!V11/Hrs_Wkd_Can!V11),"..",(RGDP_Can!V11/Hrs_Wkd_Can!V11))</f>
        <v>36.99436364781964</v>
      </c>
      <c r="W11" s="24">
        <f>IF(ISERROR(RGDP_Can!W11/Hrs_Wkd_Can!W11),"..",(RGDP_Can!W11/Hrs_Wkd_Can!W11))</f>
        <v>59.707394098873316</v>
      </c>
      <c r="X11" s="24">
        <f>IF(ISERROR(RGDP_Can!X11/Hrs_Wkd_Can!X11),"..",(RGDP_Can!X11/Hrs_Wkd_Can!X11))</f>
        <v>168.59633599759442</v>
      </c>
      <c r="Y11" s="24" t="str">
        <f>IF(ISERROR(RGDP_Can!Y11/Hrs_Wkd_Can!Y11),"..",(RGDP_Can!Y11/Hrs_Wkd_Can!Y11))</f>
        <v>..</v>
      </c>
      <c r="AB11" s="6"/>
    </row>
    <row r="12" spans="1:28">
      <c r="A12" s="5">
        <v>2004</v>
      </c>
      <c r="B12" s="28">
        <f>IF(ISERROR(RGDP_Can!B12/Hrs_Wkd_Can!B12),"..",(RGDP_Can!B12/Hrs_Wkd_Can!B12))</f>
        <v>36.73633229420841</v>
      </c>
      <c r="C12" s="22">
        <f>IF(ISERROR(RGDP_Can!C12/Hrs_Wkd_Can!C12),"..",(RGDP_Can!C12/Hrs_Wkd_Can!C12))</f>
        <v>47.797102519603328</v>
      </c>
      <c r="D12" s="24">
        <f>IF(ISERROR(RGDP_Can!D12/Hrs_Wkd_Can!D12),"..",(RGDP_Can!D12/Hrs_Wkd_Can!D12))</f>
        <v>30.068803872172875</v>
      </c>
      <c r="E12" s="24">
        <f>IF(ISERROR(RGDP_Can!E12/Hrs_Wkd_Can!E12),"..",(RGDP_Can!E12/Hrs_Wkd_Can!E12))</f>
        <v>148.84017527490303</v>
      </c>
      <c r="F12" s="24">
        <f>IF(ISERROR(RGDP_Can!F12/Hrs_Wkd_Can!F12),"..",(RGDP_Can!F12/Hrs_Wkd_Can!F12))</f>
        <v>141.56969599552005</v>
      </c>
      <c r="G12" s="24">
        <f>IF(ISERROR(RGDP_Can!G12/Hrs_Wkd_Can!G12),"..",(RGDP_Can!G12/Hrs_Wkd_Can!G12))</f>
        <v>30.41980031698456</v>
      </c>
      <c r="H12" s="24">
        <f>IF(ISERROR(RGDP_Can!H12/Hrs_Wkd_Can!H12),"..",(RGDP_Can!H12/Hrs_Wkd_Can!H12))</f>
        <v>46.940040215689407</v>
      </c>
      <c r="I12" s="24">
        <f>IF(ISERROR(RGDP_Can!I12/Hrs_Wkd_Can!I12),"..",(RGDP_Can!I12/Hrs_Wkd_Can!I12))</f>
        <v>46.05950340351346</v>
      </c>
      <c r="J12" s="23">
        <f>IF(ISERROR(RGDP_Can!J12/Hrs_Wkd_Can!J12),"..",(RGDP_Can!J12/Hrs_Wkd_Can!J12))</f>
        <v>47.604249561029043</v>
      </c>
      <c r="K12" s="24">
        <f>IF(ISERROR(RGDP_Can!K12/Hrs_Wkd_Can!K12),"..",(RGDP_Can!K12/Hrs_Wkd_Can!K12))</f>
        <v>31.524548572527131</v>
      </c>
      <c r="L12" s="24">
        <f>IF(ISERROR(RGDP_Can!L12/Hrs_Wkd_Can!L12),"..",(RGDP_Can!L12/Hrs_Wkd_Can!L12))</f>
        <v>35.973333557263153</v>
      </c>
      <c r="M12" s="24">
        <f>IF(ISERROR(RGDP_Can!M12/Hrs_Wkd_Can!M12),"..",(RGDP_Can!M12/Hrs_Wkd_Can!M12))</f>
        <v>20.531285771480267</v>
      </c>
      <c r="N12" s="24">
        <f>IF(ISERROR(RGDP_Can!N12/Hrs_Wkd_Can!N12),"..",(RGDP_Can!N12/Hrs_Wkd_Can!N12))</f>
        <v>33.243522943184303</v>
      </c>
      <c r="O12" s="24">
        <f>IF(ISERROR(RGDP_Can!O12/Hrs_Wkd_Can!O12),"..",(RGDP_Can!O12/Hrs_Wkd_Can!O12))</f>
        <v>61.026096685308282</v>
      </c>
      <c r="P12" s="24">
        <f>IF(ISERROR(RGDP_Can!P12/Hrs_Wkd_Can!P12),"..",(RGDP_Can!P12/Hrs_Wkd_Can!P12))</f>
        <v>72.639204519284803</v>
      </c>
      <c r="Q12" s="24">
        <f>IF(ISERROR(RGDP_Can!Q12/Hrs_Wkd_Can!Q12),"..",(RGDP_Can!Q12/Hrs_Wkd_Can!Q12))</f>
        <v>31.16664438317488</v>
      </c>
      <c r="R12" s="24">
        <f>IF(ISERROR(RGDP_Can!R12/Hrs_Wkd_Can!R12),"..",(RGDP_Can!R12/Hrs_Wkd_Can!R12))</f>
        <v>21.247341023858581</v>
      </c>
      <c r="S12" s="24">
        <f>IF(ISERROR(RGDP_Can!S12/Hrs_Wkd_Can!S12),"..",(RGDP_Can!S12/Hrs_Wkd_Can!S12))</f>
        <v>18.81981359061017</v>
      </c>
      <c r="T12" s="24">
        <f>IF(ISERROR(RGDP_Can!T12/Hrs_Wkd_Can!T12),"..",(RGDP_Can!T12/Hrs_Wkd_Can!T12))</f>
        <v>14.771126296699311</v>
      </c>
      <c r="U12" s="23">
        <f>IF(ISERROR(RGDP_Can!U12/Hrs_Wkd_Can!U12),"..",(RGDP_Can!U12/Hrs_Wkd_Can!U12))</f>
        <v>23.162996701627293</v>
      </c>
      <c r="V12" s="22">
        <f>IF(ISERROR(RGDP_Can!V12/Hrs_Wkd_Can!V12),"..",(RGDP_Can!V12/Hrs_Wkd_Can!V12))</f>
        <v>37.042551922736799</v>
      </c>
      <c r="W12" s="24">
        <f>IF(ISERROR(RGDP_Can!W12/Hrs_Wkd_Can!W12),"..",(RGDP_Can!W12/Hrs_Wkd_Can!W12))</f>
        <v>59.479838895905388</v>
      </c>
      <c r="X12" s="24">
        <f>IF(ISERROR(RGDP_Can!X12/Hrs_Wkd_Can!X12),"..",(RGDP_Can!X12/Hrs_Wkd_Can!X12))</f>
        <v>156.84025059470022</v>
      </c>
      <c r="Y12" s="24" t="str">
        <f>IF(ISERROR(RGDP_Can!Y12/Hrs_Wkd_Can!Y12),"..",(RGDP_Can!Y12/Hrs_Wkd_Can!Y12))</f>
        <v>..</v>
      </c>
      <c r="AB12" s="6"/>
    </row>
    <row r="13" spans="1:28">
      <c r="A13" s="5">
        <v>2005</v>
      </c>
      <c r="B13" s="28">
        <f>IF(ISERROR(RGDP_Can!B13/Hrs_Wkd_Can!B13),"..",(RGDP_Can!B13/Hrs_Wkd_Can!B13))</f>
        <v>37.583710188138213</v>
      </c>
      <c r="C13" s="22">
        <f>IF(ISERROR(RGDP_Can!C13/Hrs_Wkd_Can!C13),"..",(RGDP_Can!C13/Hrs_Wkd_Can!C13))</f>
        <v>48.257353752418481</v>
      </c>
      <c r="D13" s="24">
        <f>IF(ISERROR(RGDP_Can!D13/Hrs_Wkd_Can!D13),"..",(RGDP_Can!D13/Hrs_Wkd_Can!D13))</f>
        <v>30.743619527315865</v>
      </c>
      <c r="E13" s="24">
        <f>IF(ISERROR(RGDP_Can!E13/Hrs_Wkd_Can!E13),"..",(RGDP_Can!E13/Hrs_Wkd_Can!E13))</f>
        <v>130.70451991055444</v>
      </c>
      <c r="F13" s="24">
        <f>IF(ISERROR(RGDP_Can!F13/Hrs_Wkd_Can!F13),"..",(RGDP_Can!F13/Hrs_Wkd_Can!F13))</f>
        <v>144.14235215629262</v>
      </c>
      <c r="G13" s="24">
        <f>IF(ISERROR(RGDP_Can!G13/Hrs_Wkd_Can!G13),"..",(RGDP_Can!G13/Hrs_Wkd_Can!G13))</f>
        <v>30.362329870550088</v>
      </c>
      <c r="H13" s="24">
        <f>IF(ISERROR(RGDP_Can!H13/Hrs_Wkd_Can!H13),"..",(RGDP_Can!H13/Hrs_Wkd_Can!H13))</f>
        <v>48.608270918483782</v>
      </c>
      <c r="I13" s="24">
        <f>IF(ISERROR(RGDP_Can!I13/Hrs_Wkd_Can!I13),"..",(RGDP_Can!I13/Hrs_Wkd_Can!I13))</f>
        <v>47.119869543182418</v>
      </c>
      <c r="J13" s="23">
        <f>IF(ISERROR(RGDP_Can!J13/Hrs_Wkd_Can!J13),"..",(RGDP_Can!J13/Hrs_Wkd_Can!J13))</f>
        <v>49.737804323896334</v>
      </c>
      <c r="K13" s="24">
        <f>IF(ISERROR(RGDP_Can!K13/Hrs_Wkd_Can!K13),"..",(RGDP_Can!K13/Hrs_Wkd_Can!K13))</f>
        <v>32.531577256480119</v>
      </c>
      <c r="L13" s="24">
        <f>IF(ISERROR(RGDP_Can!L13/Hrs_Wkd_Can!L13),"..",(RGDP_Can!L13/Hrs_Wkd_Can!L13))</f>
        <v>37.811019005208728</v>
      </c>
      <c r="M13" s="24">
        <f>IF(ISERROR(RGDP_Can!M13/Hrs_Wkd_Can!M13),"..",(RGDP_Can!M13/Hrs_Wkd_Can!M13))</f>
        <v>21.220883651243028</v>
      </c>
      <c r="N13" s="24">
        <f>IF(ISERROR(RGDP_Can!N13/Hrs_Wkd_Can!N13),"..",(RGDP_Can!N13/Hrs_Wkd_Can!N13))</f>
        <v>35.323471342392907</v>
      </c>
      <c r="O13" s="24">
        <f>IF(ISERROR(RGDP_Can!O13/Hrs_Wkd_Can!O13),"..",(RGDP_Can!O13/Hrs_Wkd_Can!O13))</f>
        <v>63.888426183180655</v>
      </c>
      <c r="P13" s="24">
        <f>IF(ISERROR(RGDP_Can!P13/Hrs_Wkd_Can!P13),"..",(RGDP_Can!P13/Hrs_Wkd_Can!P13))</f>
        <v>72.175391497890772</v>
      </c>
      <c r="Q13" s="24">
        <f>IF(ISERROR(RGDP_Can!Q13/Hrs_Wkd_Can!Q13),"..",(RGDP_Can!Q13/Hrs_Wkd_Can!Q13))</f>
        <v>31.524023789676558</v>
      </c>
      <c r="R13" s="24">
        <f>IF(ISERROR(RGDP_Can!R13/Hrs_Wkd_Can!R13),"..",(RGDP_Can!R13/Hrs_Wkd_Can!R13))</f>
        <v>21.625237102388777</v>
      </c>
      <c r="S13" s="24">
        <f>IF(ISERROR(RGDP_Can!S13/Hrs_Wkd_Can!S13),"..",(RGDP_Can!S13/Hrs_Wkd_Can!S13))</f>
        <v>20.680622856848</v>
      </c>
      <c r="T13" s="24">
        <f>IF(ISERROR(RGDP_Can!T13/Hrs_Wkd_Can!T13),"..",(RGDP_Can!T13/Hrs_Wkd_Can!T13))</f>
        <v>14.966325151365249</v>
      </c>
      <c r="U13" s="23">
        <f>IF(ISERROR(RGDP_Can!U13/Hrs_Wkd_Can!U13),"..",(RGDP_Can!U13/Hrs_Wkd_Can!U13))</f>
        <v>23.922212539730129</v>
      </c>
      <c r="V13" s="22">
        <f>IF(ISERROR(RGDP_Can!V13/Hrs_Wkd_Can!V13),"..",(RGDP_Can!V13/Hrs_Wkd_Can!V13))</f>
        <v>37.889012384153226</v>
      </c>
      <c r="W13" s="24">
        <f>IF(ISERROR(RGDP_Can!W13/Hrs_Wkd_Can!W13),"..",(RGDP_Can!W13/Hrs_Wkd_Can!W13))</f>
        <v>60.607567776165503</v>
      </c>
      <c r="X13" s="24">
        <f>IF(ISERROR(RGDP_Can!X13/Hrs_Wkd_Can!X13),"..",(RGDP_Can!X13/Hrs_Wkd_Can!X13))</f>
        <v>143.71409091920063</v>
      </c>
      <c r="Y13" s="24" t="str">
        <f>IF(ISERROR(RGDP_Can!Y13/Hrs_Wkd_Can!Y13),"..",(RGDP_Can!Y13/Hrs_Wkd_Can!Y13))</f>
        <v>..</v>
      </c>
      <c r="AB13" s="6"/>
    </row>
    <row r="14" spans="1:28">
      <c r="A14" s="5">
        <v>2006</v>
      </c>
      <c r="B14" s="28">
        <f>IF(ISERROR(RGDP_Can!B14/Hrs_Wkd_Can!B14),"..",(RGDP_Can!B14/Hrs_Wkd_Can!B14))</f>
        <v>38.040108232199572</v>
      </c>
      <c r="C14" s="22">
        <f>IF(ISERROR(RGDP_Can!C14/Hrs_Wkd_Can!C14),"..",(RGDP_Can!C14/Hrs_Wkd_Can!C14))</f>
        <v>48.489023712907795</v>
      </c>
      <c r="D14" s="24">
        <f>IF(ISERROR(RGDP_Can!D14/Hrs_Wkd_Can!D14),"..",(RGDP_Can!D14/Hrs_Wkd_Can!D14))</f>
        <v>31.253001806026056</v>
      </c>
      <c r="E14" s="24">
        <f>IF(ISERROR(RGDP_Can!E14/Hrs_Wkd_Can!E14),"..",(RGDP_Can!E14/Hrs_Wkd_Can!E14))</f>
        <v>119.22189191392751</v>
      </c>
      <c r="F14" s="24">
        <f>IF(ISERROR(RGDP_Can!F14/Hrs_Wkd_Can!F14),"..",(RGDP_Can!F14/Hrs_Wkd_Can!F14))</f>
        <v>148.20251523199499</v>
      </c>
      <c r="G14" s="24">
        <f>IF(ISERROR(RGDP_Can!G14/Hrs_Wkd_Can!G14),"..",(RGDP_Can!G14/Hrs_Wkd_Can!G14))</f>
        <v>29.644965568297266</v>
      </c>
      <c r="H14" s="24">
        <f>IF(ISERROR(RGDP_Can!H14/Hrs_Wkd_Can!H14),"..",(RGDP_Can!H14/Hrs_Wkd_Can!H14))</f>
        <v>49.905167624882687</v>
      </c>
      <c r="I14" s="24">
        <f>IF(ISERROR(RGDP_Can!I14/Hrs_Wkd_Can!I14),"..",(RGDP_Can!I14/Hrs_Wkd_Can!I14))</f>
        <v>48.008091445512711</v>
      </c>
      <c r="J14" s="23">
        <f>IF(ISERROR(RGDP_Can!J14/Hrs_Wkd_Can!J14),"..",(RGDP_Can!J14/Hrs_Wkd_Can!J14))</f>
        <v>51.365406412139826</v>
      </c>
      <c r="K14" s="24">
        <f>IF(ISERROR(RGDP_Can!K14/Hrs_Wkd_Can!K14),"..",(RGDP_Can!K14/Hrs_Wkd_Can!K14))</f>
        <v>33.220760405442114</v>
      </c>
      <c r="L14" s="24">
        <f>IF(ISERROR(RGDP_Can!L14/Hrs_Wkd_Can!L14),"..",(RGDP_Can!L14/Hrs_Wkd_Can!L14))</f>
        <v>40.114060799531302</v>
      </c>
      <c r="M14" s="24">
        <f>IF(ISERROR(RGDP_Can!M14/Hrs_Wkd_Can!M14),"..",(RGDP_Can!M14/Hrs_Wkd_Can!M14))</f>
        <v>22.528878314156707</v>
      </c>
      <c r="N14" s="24">
        <f>IF(ISERROR(RGDP_Can!N14/Hrs_Wkd_Can!N14),"..",(RGDP_Can!N14/Hrs_Wkd_Can!N14))</f>
        <v>34.674608021874874</v>
      </c>
      <c r="O14" s="24">
        <f>IF(ISERROR(RGDP_Can!O14/Hrs_Wkd_Can!O14),"..",(RGDP_Can!O14/Hrs_Wkd_Can!O14))</f>
        <v>65.561055206336647</v>
      </c>
      <c r="P14" s="24">
        <f>IF(ISERROR(RGDP_Can!P14/Hrs_Wkd_Can!P14),"..",(RGDP_Can!P14/Hrs_Wkd_Can!P14))</f>
        <v>73.064144758828874</v>
      </c>
      <c r="Q14" s="24">
        <f>IF(ISERROR(RGDP_Can!Q14/Hrs_Wkd_Can!Q14),"..",(RGDP_Can!Q14/Hrs_Wkd_Can!Q14))</f>
        <v>32.260964560283732</v>
      </c>
      <c r="R14" s="24">
        <f>IF(ISERROR(RGDP_Can!R14/Hrs_Wkd_Can!R14),"..",(RGDP_Can!R14/Hrs_Wkd_Can!R14))</f>
        <v>21.310597835907739</v>
      </c>
      <c r="S14" s="24">
        <f>IF(ISERROR(RGDP_Can!S14/Hrs_Wkd_Can!S14),"..",(RGDP_Can!S14/Hrs_Wkd_Can!S14))</f>
        <v>20.730184010562372</v>
      </c>
      <c r="T14" s="24">
        <f>IF(ISERROR(RGDP_Can!T14/Hrs_Wkd_Can!T14),"..",(RGDP_Can!T14/Hrs_Wkd_Can!T14))</f>
        <v>14.947317096786465</v>
      </c>
      <c r="U14" s="23">
        <f>IF(ISERROR(RGDP_Can!U14/Hrs_Wkd_Can!U14),"..",(RGDP_Can!U14/Hrs_Wkd_Can!U14))</f>
        <v>23.758974755550298</v>
      </c>
      <c r="V14" s="22">
        <f>IF(ISERROR(RGDP_Can!V14/Hrs_Wkd_Can!V14),"..",(RGDP_Can!V14/Hrs_Wkd_Can!V14))</f>
        <v>38.305841708439686</v>
      </c>
      <c r="W14" s="24">
        <f>IF(ISERROR(RGDP_Can!W14/Hrs_Wkd_Can!W14),"..",(RGDP_Can!W14/Hrs_Wkd_Can!W14))</f>
        <v>62.010870471293565</v>
      </c>
      <c r="X14" s="24">
        <f>IF(ISERROR(RGDP_Can!X14/Hrs_Wkd_Can!X14),"..",(RGDP_Can!X14/Hrs_Wkd_Can!X14))</f>
        <v>136.30895265524023</v>
      </c>
      <c r="Y14" s="24" t="str">
        <f>IF(ISERROR(RGDP_Can!Y14/Hrs_Wkd_Can!Y14),"..",(RGDP_Can!Y14/Hrs_Wkd_Can!Y14))</f>
        <v>..</v>
      </c>
      <c r="AB14" s="6"/>
    </row>
    <row r="15" spans="1:28">
      <c r="A15" s="5">
        <v>2007</v>
      </c>
      <c r="B15" s="28">
        <f>IF(ISERROR(RGDP_Can!B15/Hrs_Wkd_Can!B15),"..",(RGDP_Can!B15/Hrs_Wkd_Can!B15))</f>
        <v>38.023530370523311</v>
      </c>
      <c r="C15" s="22">
        <f>IF(ISERROR(RGDP_Can!C15/Hrs_Wkd_Can!C15),"..",(RGDP_Can!C15/Hrs_Wkd_Can!C15))</f>
        <v>48.338055663350367</v>
      </c>
      <c r="D15" s="24">
        <f>IF(ISERROR(RGDP_Can!D15/Hrs_Wkd_Can!D15),"..",(RGDP_Can!D15/Hrs_Wkd_Can!D15))</f>
        <v>31.236267811231549</v>
      </c>
      <c r="E15" s="24">
        <f>IF(ISERROR(RGDP_Can!E15/Hrs_Wkd_Can!E15),"..",(RGDP_Can!E15/Hrs_Wkd_Can!E15))</f>
        <v>118.88627435583227</v>
      </c>
      <c r="F15" s="24">
        <f>IF(ISERROR(RGDP_Can!F15/Hrs_Wkd_Can!F15),"..",(RGDP_Can!F15/Hrs_Wkd_Can!F15))</f>
        <v>163.59903291594483</v>
      </c>
      <c r="G15" s="24">
        <f>IF(ISERROR(RGDP_Can!G15/Hrs_Wkd_Can!G15),"..",(RGDP_Can!G15/Hrs_Wkd_Can!G15))</f>
        <v>28.768693521884181</v>
      </c>
      <c r="H15" s="24">
        <f>IF(ISERROR(RGDP_Can!H15/Hrs_Wkd_Can!H15),"..",(RGDP_Can!H15/Hrs_Wkd_Can!H15))</f>
        <v>50.155830947926219</v>
      </c>
      <c r="I15" s="24">
        <f>IF(ISERROR(RGDP_Can!I15/Hrs_Wkd_Can!I15),"..",(RGDP_Can!I15/Hrs_Wkd_Can!I15))</f>
        <v>47.958659668790631</v>
      </c>
      <c r="J15" s="23">
        <f>IF(ISERROR(RGDP_Can!J15/Hrs_Wkd_Can!J15),"..",(RGDP_Can!J15/Hrs_Wkd_Can!J15))</f>
        <v>51.861883304361399</v>
      </c>
      <c r="K15" s="24">
        <f>IF(ISERROR(RGDP_Can!K15/Hrs_Wkd_Can!K15),"..",(RGDP_Can!K15/Hrs_Wkd_Can!K15))</f>
        <v>33.391992765082797</v>
      </c>
      <c r="L15" s="24">
        <f>IF(ISERROR(RGDP_Can!L15/Hrs_Wkd_Can!L15),"..",(RGDP_Can!L15/Hrs_Wkd_Can!L15))</f>
        <v>41.71615534960565</v>
      </c>
      <c r="M15" s="24">
        <f>IF(ISERROR(RGDP_Can!M15/Hrs_Wkd_Can!M15),"..",(RGDP_Can!M15/Hrs_Wkd_Can!M15))</f>
        <v>22.744777210383972</v>
      </c>
      <c r="N15" s="24">
        <f>IF(ISERROR(RGDP_Can!N15/Hrs_Wkd_Can!N15),"..",(RGDP_Can!N15/Hrs_Wkd_Can!N15))</f>
        <v>34.586088987168367</v>
      </c>
      <c r="O15" s="24">
        <f>IF(ISERROR(RGDP_Can!O15/Hrs_Wkd_Can!O15),"..",(RGDP_Can!O15/Hrs_Wkd_Can!O15))</f>
        <v>65.228876279663993</v>
      </c>
      <c r="P15" s="24">
        <f>IF(ISERROR(RGDP_Can!P15/Hrs_Wkd_Can!P15),"..",(RGDP_Can!P15/Hrs_Wkd_Can!P15))</f>
        <v>74.602047263128853</v>
      </c>
      <c r="Q15" s="24">
        <f>IF(ISERROR(RGDP_Can!Q15/Hrs_Wkd_Can!Q15),"..",(RGDP_Can!Q15/Hrs_Wkd_Can!Q15))</f>
        <v>31.944102384345161</v>
      </c>
      <c r="R15" s="24">
        <f>IF(ISERROR(RGDP_Can!R15/Hrs_Wkd_Can!R15),"..",(RGDP_Can!R15/Hrs_Wkd_Can!R15))</f>
        <v>21.560088185079245</v>
      </c>
      <c r="S15" s="24">
        <f>IF(ISERROR(RGDP_Can!S15/Hrs_Wkd_Can!S15),"..",(RGDP_Can!S15/Hrs_Wkd_Can!S15))</f>
        <v>20.519733579287763</v>
      </c>
      <c r="T15" s="24">
        <f>IF(ISERROR(RGDP_Can!T15/Hrs_Wkd_Can!T15),"..",(RGDP_Can!T15/Hrs_Wkd_Can!T15))</f>
        <v>14.795177829556504</v>
      </c>
      <c r="U15" s="23">
        <f>IF(ISERROR(RGDP_Can!U15/Hrs_Wkd_Can!U15),"..",(RGDP_Can!U15/Hrs_Wkd_Can!U15))</f>
        <v>23.38513176365997</v>
      </c>
      <c r="V15" s="22">
        <f>IF(ISERROR(RGDP_Can!V15/Hrs_Wkd_Can!V15),"..",(RGDP_Can!V15/Hrs_Wkd_Can!V15))</f>
        <v>38.269113540319807</v>
      </c>
      <c r="W15" s="24">
        <f>IF(ISERROR(RGDP_Can!W15/Hrs_Wkd_Can!W15),"..",(RGDP_Can!W15/Hrs_Wkd_Can!W15))</f>
        <v>63.234721944312795</v>
      </c>
      <c r="X15" s="24">
        <f>IF(ISERROR(RGDP_Can!X15/Hrs_Wkd_Can!X15),"..",(RGDP_Can!X15/Hrs_Wkd_Can!X15))</f>
        <v>138.87798178981231</v>
      </c>
      <c r="Y15" s="24" t="str">
        <f>IF(ISERROR(RGDP_Can!Y15/Hrs_Wkd_Can!Y15),"..",(RGDP_Can!Y15/Hrs_Wkd_Can!Y15))</f>
        <v>..</v>
      </c>
      <c r="AB15" s="6"/>
    </row>
    <row r="16" spans="1:28">
      <c r="A16" s="5">
        <v>2008</v>
      </c>
      <c r="B16" s="28">
        <f>IF(ISERROR(RGDP_Can!B16/Hrs_Wkd_Can!B16),"..",(RGDP_Can!B16/Hrs_Wkd_Can!B16))</f>
        <v>37.840796810996224</v>
      </c>
      <c r="C16" s="22">
        <f>IF(ISERROR(RGDP_Can!C16/Hrs_Wkd_Can!C16),"..",(RGDP_Can!C16/Hrs_Wkd_Can!C16))</f>
        <v>48.257934196443543</v>
      </c>
      <c r="D16" s="24">
        <f>IF(ISERROR(RGDP_Can!D16/Hrs_Wkd_Can!D16),"..",(RGDP_Can!D16/Hrs_Wkd_Can!D16))</f>
        <v>37.258148845518633</v>
      </c>
      <c r="E16" s="24">
        <f>IF(ISERROR(RGDP_Can!E16/Hrs_Wkd_Can!E16),"..",(RGDP_Can!E16/Hrs_Wkd_Can!E16))</f>
        <v>110.94547242000245</v>
      </c>
      <c r="F16" s="24">
        <f>IF(ISERROR(RGDP_Can!F16/Hrs_Wkd_Can!F16),"..",(RGDP_Can!F16/Hrs_Wkd_Can!F16))</f>
        <v>166.33042792180444</v>
      </c>
      <c r="G16" s="24">
        <f>IF(ISERROR(RGDP_Can!G16/Hrs_Wkd_Can!G16),"..",(RGDP_Can!G16/Hrs_Wkd_Can!G16))</f>
        <v>28.411192656087778</v>
      </c>
      <c r="H16" s="24">
        <f>IF(ISERROR(RGDP_Can!H16/Hrs_Wkd_Can!H16),"..",(RGDP_Can!H16/Hrs_Wkd_Can!H16))</f>
        <v>49.58238294232607</v>
      </c>
      <c r="I16" s="24">
        <f>IF(ISERROR(RGDP_Can!I16/Hrs_Wkd_Can!I16),"..",(RGDP_Can!I16/Hrs_Wkd_Can!I16))</f>
        <v>47.425676953000824</v>
      </c>
      <c r="J16" s="23">
        <f>IF(ISERROR(RGDP_Can!J16/Hrs_Wkd_Can!J16),"..",(RGDP_Can!J16/Hrs_Wkd_Can!J16))</f>
        <v>51.240011875477144</v>
      </c>
      <c r="K16" s="24">
        <f>IF(ISERROR(RGDP_Can!K16/Hrs_Wkd_Can!K16),"..",(RGDP_Can!K16/Hrs_Wkd_Can!K16))</f>
        <v>33.291757343619992</v>
      </c>
      <c r="L16" s="24">
        <f>IF(ISERROR(RGDP_Can!L16/Hrs_Wkd_Can!L16),"..",(RGDP_Can!L16/Hrs_Wkd_Can!L16))</f>
        <v>40.689346872952392</v>
      </c>
      <c r="M16" s="24">
        <f>IF(ISERROR(RGDP_Can!M16/Hrs_Wkd_Can!M16),"..",(RGDP_Can!M16/Hrs_Wkd_Can!M16))</f>
        <v>23.366983524155263</v>
      </c>
      <c r="N16" s="24">
        <f>IF(ISERROR(RGDP_Can!N16/Hrs_Wkd_Can!N16),"..",(RGDP_Can!N16/Hrs_Wkd_Can!N16))</f>
        <v>34.539238257934258</v>
      </c>
      <c r="O16" s="24">
        <f>IF(ISERROR(RGDP_Can!O16/Hrs_Wkd_Can!O16),"..",(RGDP_Can!O16/Hrs_Wkd_Can!O16))</f>
        <v>62.824400217624031</v>
      </c>
      <c r="P16" s="24">
        <f>IF(ISERROR(RGDP_Can!P16/Hrs_Wkd_Can!P16),"..",(RGDP_Can!P16/Hrs_Wkd_Can!P16))</f>
        <v>73.845094016421285</v>
      </c>
      <c r="Q16" s="24">
        <f>IF(ISERROR(RGDP_Can!Q16/Hrs_Wkd_Can!Q16),"..",(RGDP_Can!Q16/Hrs_Wkd_Can!Q16))</f>
        <v>31.440259342233738</v>
      </c>
      <c r="R16" s="24">
        <f>IF(ISERROR(RGDP_Can!R16/Hrs_Wkd_Can!R16),"..",(RGDP_Can!R16/Hrs_Wkd_Can!R16))</f>
        <v>21.697078414497053</v>
      </c>
      <c r="S16" s="24">
        <f>IF(ISERROR(RGDP_Can!S16/Hrs_Wkd_Can!S16),"..",(RGDP_Can!S16/Hrs_Wkd_Can!S16))</f>
        <v>20.062240455969569</v>
      </c>
      <c r="T16" s="24">
        <f>IF(ISERROR(RGDP_Can!T16/Hrs_Wkd_Can!T16),"..",(RGDP_Can!T16/Hrs_Wkd_Can!T16))</f>
        <v>14.779940537979657</v>
      </c>
      <c r="U16" s="23">
        <f>IF(ISERROR(RGDP_Can!U16/Hrs_Wkd_Can!U16),"..",(RGDP_Can!U16/Hrs_Wkd_Can!U16))</f>
        <v>23.486325979788827</v>
      </c>
      <c r="V16" s="22">
        <f>IF(ISERROR(RGDP_Can!V16/Hrs_Wkd_Can!V16),"..",(RGDP_Can!V16/Hrs_Wkd_Can!V16))</f>
        <v>37.924865345411398</v>
      </c>
      <c r="W16" s="24">
        <f>IF(ISERROR(RGDP_Can!W16/Hrs_Wkd_Can!W16),"..",(RGDP_Can!W16/Hrs_Wkd_Can!W16))</f>
        <v>63.051697078247848</v>
      </c>
      <c r="X16" s="24">
        <f>IF(ISERROR(RGDP_Can!X16/Hrs_Wkd_Can!X16),"..",(RGDP_Can!X16/Hrs_Wkd_Can!X16))</f>
        <v>132.09092206524991</v>
      </c>
      <c r="Y16" s="24" t="str">
        <f>IF(ISERROR(RGDP_Can!Y16/Hrs_Wkd_Can!Y16),"..",(RGDP_Can!Y16/Hrs_Wkd_Can!Y16))</f>
        <v>..</v>
      </c>
      <c r="AB16" s="6"/>
    </row>
    <row r="17" spans="1:28">
      <c r="A17" s="5">
        <v>2009</v>
      </c>
      <c r="B17" s="28">
        <f>IF(ISERROR(RGDP_Can!B17/Hrs_Wkd_Can!B17),"..",(RGDP_Can!B17/Hrs_Wkd_Can!B17))</f>
        <v>37.705575728654985</v>
      </c>
      <c r="C17" s="22">
        <f>IF(ISERROR(RGDP_Can!C17/Hrs_Wkd_Can!C17),"..",(RGDP_Can!C17/Hrs_Wkd_Can!C17))</f>
        <v>47.6038900669284</v>
      </c>
      <c r="D17" s="24">
        <f>IF(ISERROR(RGDP_Can!D17/Hrs_Wkd_Can!D17),"..",(RGDP_Can!D17/Hrs_Wkd_Can!D17))</f>
        <v>35.252446866371564</v>
      </c>
      <c r="E17" s="24">
        <f>IF(ISERROR(RGDP_Can!E17/Hrs_Wkd_Can!E17),"..",(RGDP_Can!E17/Hrs_Wkd_Can!E17))</f>
        <v>120.38390548734537</v>
      </c>
      <c r="F17" s="24">
        <f>IF(ISERROR(RGDP_Can!F17/Hrs_Wkd_Can!F17),"..",(RGDP_Can!F17/Hrs_Wkd_Can!F17))</f>
        <v>153.99391845548075</v>
      </c>
      <c r="G17" s="24">
        <f>IF(ISERROR(RGDP_Can!G17/Hrs_Wkd_Can!G17),"..",(RGDP_Can!G17/Hrs_Wkd_Can!G17))</f>
        <v>27.299404180185949</v>
      </c>
      <c r="H17" s="24">
        <f>IF(ISERROR(RGDP_Can!H17/Hrs_Wkd_Can!H17),"..",(RGDP_Can!H17/Hrs_Wkd_Can!H17))</f>
        <v>48.91454722789797</v>
      </c>
      <c r="I17" s="24">
        <f>IF(ISERROR(RGDP_Can!I17/Hrs_Wkd_Can!I17),"..",(RGDP_Can!I17/Hrs_Wkd_Can!I17))</f>
        <v>49.286950120350141</v>
      </c>
      <c r="J17" s="23">
        <f>IF(ISERROR(RGDP_Can!J17/Hrs_Wkd_Can!J17),"..",(RGDP_Can!J17/Hrs_Wkd_Can!J17))</f>
        <v>48.388831299208157</v>
      </c>
      <c r="K17" s="24">
        <f>IF(ISERROR(RGDP_Can!K17/Hrs_Wkd_Can!K17),"..",(RGDP_Can!K17/Hrs_Wkd_Can!K17))</f>
        <v>33.790149705728034</v>
      </c>
      <c r="L17" s="24">
        <f>IF(ISERROR(RGDP_Can!L17/Hrs_Wkd_Can!L17),"..",(RGDP_Can!L17/Hrs_Wkd_Can!L17))</f>
        <v>41.376754387633589</v>
      </c>
      <c r="M17" s="24">
        <f>IF(ISERROR(RGDP_Can!M17/Hrs_Wkd_Can!M17),"..",(RGDP_Can!M17/Hrs_Wkd_Can!M17))</f>
        <v>23.759088518831661</v>
      </c>
      <c r="N17" s="24">
        <f>IF(ISERROR(RGDP_Can!N17/Hrs_Wkd_Can!N17),"..",(RGDP_Can!N17/Hrs_Wkd_Can!N17))</f>
        <v>35.258655247626116</v>
      </c>
      <c r="O17" s="24">
        <f>IF(ISERROR(RGDP_Can!O17/Hrs_Wkd_Can!O17),"..",(RGDP_Can!O17/Hrs_Wkd_Can!O17))</f>
        <v>63.554964517948868</v>
      </c>
      <c r="P17" s="24">
        <f>IF(ISERROR(RGDP_Can!P17/Hrs_Wkd_Can!P17),"..",(RGDP_Can!P17/Hrs_Wkd_Can!P17))</f>
        <v>74.855590019517308</v>
      </c>
      <c r="Q17" s="24">
        <f>IF(ISERROR(RGDP_Can!Q17/Hrs_Wkd_Can!Q17),"..",(RGDP_Can!Q17/Hrs_Wkd_Can!Q17))</f>
        <v>31.415724875893368</v>
      </c>
      <c r="R17" s="24">
        <f>IF(ISERROR(RGDP_Can!R17/Hrs_Wkd_Can!R17),"..",(RGDP_Can!R17/Hrs_Wkd_Can!R17))</f>
        <v>21.634886666153502</v>
      </c>
      <c r="S17" s="24">
        <f>IF(ISERROR(RGDP_Can!S17/Hrs_Wkd_Can!S17),"..",(RGDP_Can!S17/Hrs_Wkd_Can!S17))</f>
        <v>19.947689564593063</v>
      </c>
      <c r="T17" s="24">
        <f>IF(ISERROR(RGDP_Can!T17/Hrs_Wkd_Can!T17),"..",(RGDP_Can!T17/Hrs_Wkd_Can!T17))</f>
        <v>15.205327291949146</v>
      </c>
      <c r="U17" s="23">
        <f>IF(ISERROR(RGDP_Can!U17/Hrs_Wkd_Can!U17),"..",(RGDP_Can!U17/Hrs_Wkd_Can!U17))</f>
        <v>23.485976621238706</v>
      </c>
      <c r="V17" s="22">
        <f>IF(ISERROR(RGDP_Can!V17/Hrs_Wkd_Can!V17),"..",(RGDP_Can!V17/Hrs_Wkd_Can!V17))</f>
        <v>37.831327960774708</v>
      </c>
      <c r="W17" s="24">
        <f>IF(ISERROR(RGDP_Can!W17/Hrs_Wkd_Can!W17),"..",(RGDP_Can!W17/Hrs_Wkd_Can!W17))</f>
        <v>64.057747516996656</v>
      </c>
      <c r="X17" s="24">
        <f>IF(ISERROR(RGDP_Can!X17/Hrs_Wkd_Can!X17),"..",(RGDP_Can!X17/Hrs_Wkd_Can!X17))</f>
        <v>138.76467484748471</v>
      </c>
      <c r="Y17" s="24" t="str">
        <f>IF(ISERROR(RGDP_Can!Y17/Hrs_Wkd_Can!Y17),"..",(RGDP_Can!Y17/Hrs_Wkd_Can!Y17))</f>
        <v>..</v>
      </c>
      <c r="AB17" s="6"/>
    </row>
    <row r="18" spans="1:28">
      <c r="A18" s="5">
        <v>2010</v>
      </c>
      <c r="B18" s="28">
        <f>IF(ISERROR(RGDP_Can!B18/Hrs_Wkd_Can!B18),"..",(RGDP_Can!B18/Hrs_Wkd_Can!B18))</f>
        <v>38.367630713461267</v>
      </c>
      <c r="C18" s="22">
        <f>IF(ISERROR(RGDP_Can!C18/Hrs_Wkd_Can!C18),"..",(RGDP_Can!C18/Hrs_Wkd_Can!C18))</f>
        <v>48.963861419628593</v>
      </c>
      <c r="D18" s="24">
        <f>IF(ISERROR(RGDP_Can!D18/Hrs_Wkd_Can!D18),"..",(RGDP_Can!D18/Hrs_Wkd_Can!D18))</f>
        <v>37.25891628047647</v>
      </c>
      <c r="E18" s="24">
        <f>IF(ISERROR(RGDP_Can!E18/Hrs_Wkd_Can!E18),"..",(RGDP_Can!E18/Hrs_Wkd_Can!E18))</f>
        <v>118.66789710287546</v>
      </c>
      <c r="F18" s="24">
        <f>IF(ISERROR(RGDP_Can!F18/Hrs_Wkd_Can!F18),"..",(RGDP_Can!F18/Hrs_Wkd_Can!F18))</f>
        <v>152.08530216240857</v>
      </c>
      <c r="G18" s="24">
        <f>IF(ISERROR(RGDP_Can!G18/Hrs_Wkd_Can!G18),"..",(RGDP_Can!G18/Hrs_Wkd_Can!G18))</f>
        <v>28.105779763681387</v>
      </c>
      <c r="H18" s="24">
        <f>IF(ISERROR(RGDP_Can!H18/Hrs_Wkd_Can!H18),"..",(RGDP_Can!H18/Hrs_Wkd_Can!H18))</f>
        <v>50.707057922238214</v>
      </c>
      <c r="I18" s="24">
        <f>IF(ISERROR(RGDP_Can!I18/Hrs_Wkd_Can!I18),"..",(RGDP_Can!I18/Hrs_Wkd_Can!I18))</f>
        <v>49.663434784600582</v>
      </c>
      <c r="J18" s="23">
        <f>IF(ISERROR(RGDP_Can!J18/Hrs_Wkd_Can!J18),"..",(RGDP_Can!J18/Hrs_Wkd_Can!J18))</f>
        <v>51.216567137219876</v>
      </c>
      <c r="K18" s="24">
        <f>IF(ISERROR(RGDP_Can!K18/Hrs_Wkd_Can!K18),"..",(RGDP_Can!K18/Hrs_Wkd_Can!K18))</f>
        <v>34.034107250391479</v>
      </c>
      <c r="L18" s="24">
        <f>IF(ISERROR(RGDP_Can!L18/Hrs_Wkd_Can!L18),"..",(RGDP_Can!L18/Hrs_Wkd_Can!L18))</f>
        <v>43.439668773450357</v>
      </c>
      <c r="M18" s="24">
        <f>IF(ISERROR(RGDP_Can!M18/Hrs_Wkd_Can!M18),"..",(RGDP_Can!M18/Hrs_Wkd_Can!M18))</f>
        <v>24.024695001154296</v>
      </c>
      <c r="N18" s="24">
        <f>IF(ISERROR(RGDP_Can!N18/Hrs_Wkd_Can!N18),"..",(RGDP_Can!N18/Hrs_Wkd_Can!N18))</f>
        <v>36.15334628222039</v>
      </c>
      <c r="O18" s="24">
        <f>IF(ISERROR(RGDP_Can!O18/Hrs_Wkd_Can!O18),"..",(RGDP_Can!O18/Hrs_Wkd_Can!O18))</f>
        <v>62.467651117098832</v>
      </c>
      <c r="P18" s="24">
        <f>IF(ISERROR(RGDP_Can!P18/Hrs_Wkd_Can!P18),"..",(RGDP_Can!P18/Hrs_Wkd_Can!P18))</f>
        <v>76.107493356989636</v>
      </c>
      <c r="Q18" s="24">
        <f>IF(ISERROR(RGDP_Can!Q18/Hrs_Wkd_Can!Q18),"..",(RGDP_Can!Q18/Hrs_Wkd_Can!Q18))</f>
        <v>30.800238394863296</v>
      </c>
      <c r="R18" s="24">
        <f>IF(ISERROR(RGDP_Can!R18/Hrs_Wkd_Can!R18),"..",(RGDP_Can!R18/Hrs_Wkd_Can!R18))</f>
        <v>21.515360752099852</v>
      </c>
      <c r="S18" s="24">
        <f>IF(ISERROR(RGDP_Can!S18/Hrs_Wkd_Can!S18),"..",(RGDP_Can!S18/Hrs_Wkd_Can!S18))</f>
        <v>20.111773537378056</v>
      </c>
      <c r="T18" s="24">
        <f>IF(ISERROR(RGDP_Can!T18/Hrs_Wkd_Can!T18),"..",(RGDP_Can!T18/Hrs_Wkd_Can!T18))</f>
        <v>15.392829601608859</v>
      </c>
      <c r="U18" s="23">
        <f>IF(ISERROR(RGDP_Can!U18/Hrs_Wkd_Can!U18),"..",(RGDP_Can!U18/Hrs_Wkd_Can!U18))</f>
        <v>23.173536554042514</v>
      </c>
      <c r="V18" s="22">
        <f>IF(ISERROR(RGDP_Can!V18/Hrs_Wkd_Can!V18),"..",(RGDP_Can!V18/Hrs_Wkd_Can!V18))</f>
        <v>38.457568572872965</v>
      </c>
      <c r="W18" s="24">
        <f>IF(ISERROR(RGDP_Can!W18/Hrs_Wkd_Can!W18),"..",(RGDP_Can!W18/Hrs_Wkd_Can!W18))</f>
        <v>65.774693645682547</v>
      </c>
      <c r="X18" s="24">
        <f>IF(ISERROR(RGDP_Can!X18/Hrs_Wkd_Can!X18),"..",(RGDP_Can!X18/Hrs_Wkd_Can!X18))</f>
        <v>136.29193506533778</v>
      </c>
      <c r="Y18" s="24" t="str">
        <f>IF(ISERROR(RGDP_Can!Y18/Hrs_Wkd_Can!Y18),"..",(RGDP_Can!Y18/Hrs_Wkd_Can!Y18))</f>
        <v>..</v>
      </c>
      <c r="AB18" s="6"/>
    </row>
    <row r="20" spans="1:28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8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1.2922910450871017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1.3784091469562609</v>
      </c>
      <c r="D21" s="9">
        <f t="shared" si="0"/>
        <v>4.8848881127990129</v>
      </c>
      <c r="E21" s="9">
        <f t="shared" si="0"/>
        <v>-1.3546708696697052</v>
      </c>
      <c r="F21" s="9">
        <f t="shared" si="0"/>
        <v>-0.5389492981302757</v>
      </c>
      <c r="G21" s="9">
        <f t="shared" si="0"/>
        <v>0.80620516061340464</v>
      </c>
      <c r="H21" s="9">
        <f t="shared" si="0"/>
        <v>1.7722421547410327</v>
      </c>
      <c r="I21" s="9">
        <f t="shared" si="0"/>
        <v>1.4905650765722589</v>
      </c>
      <c r="J21" s="20">
        <f t="shared" si="0"/>
        <v>1.9238803561116402</v>
      </c>
      <c r="K21" s="9">
        <f t="shared" si="0"/>
        <v>1.5560450466548525</v>
      </c>
      <c r="L21" s="9">
        <f t="shared" si="0"/>
        <v>3.2858152208877556</v>
      </c>
      <c r="M21" s="9">
        <f t="shared" si="0"/>
        <v>2.7401661551640588</v>
      </c>
      <c r="N21" s="9">
        <f t="shared" si="0"/>
        <v>1.0051611406838523</v>
      </c>
      <c r="O21" s="9">
        <f t="shared" si="0"/>
        <v>1.6786943446893465</v>
      </c>
      <c r="P21" s="9">
        <f t="shared" si="0"/>
        <v>1.3900659951493921</v>
      </c>
      <c r="Q21" s="9">
        <f t="shared" si="0"/>
        <v>1.0798408641907509</v>
      </c>
      <c r="R21" s="9">
        <f t="shared" si="0"/>
        <v>-3.6850069757288217E-3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-0.4567071518630228</v>
      </c>
      <c r="T21" s="9">
        <f t="shared" si="1"/>
        <v>0.6316012620088518</v>
      </c>
      <c r="U21" s="20">
        <f t="shared" si="1"/>
        <v>0.72984523965975434</v>
      </c>
      <c r="V21" s="9">
        <f t="shared" si="1"/>
        <v>1.1409502921854831</v>
      </c>
      <c r="W21" s="9">
        <f t="shared" si="1"/>
        <v>1.6707876463056826</v>
      </c>
      <c r="X21" s="9">
        <f t="shared" si="1"/>
        <v>-1.6833380600374093</v>
      </c>
      <c r="Y21" s="9" t="str">
        <f t="shared" si="1"/>
        <v>n.a.</v>
      </c>
    </row>
    <row r="22" spans="1:28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3.07198381930327</v>
      </c>
      <c r="C22" s="9">
        <f t="shared" si="0"/>
        <v>4.6069090340478125</v>
      </c>
      <c r="D22" s="9">
        <f t="shared" si="0"/>
        <v>8.5812134212990276</v>
      </c>
      <c r="E22" s="9">
        <f t="shared" si="0"/>
        <v>3.9193671261423146</v>
      </c>
      <c r="F22" s="9">
        <f t="shared" si="0"/>
        <v>0.52016816105722175</v>
      </c>
      <c r="G22" s="9">
        <f t="shared" si="0"/>
        <v>3.6912258331011971</v>
      </c>
      <c r="H22" s="9">
        <f t="shared" si="0"/>
        <v>5.0606914891200949</v>
      </c>
      <c r="I22" s="9">
        <f t="shared" si="0"/>
        <v>3.3915480558633471</v>
      </c>
      <c r="J22" s="21">
        <f t="shared" si="0"/>
        <v>6.2069780202697933</v>
      </c>
      <c r="K22" s="9">
        <f t="shared" si="0"/>
        <v>2.3424932651560093</v>
      </c>
      <c r="L22" s="9">
        <f t="shared" si="0"/>
        <v>4.8345336239437708</v>
      </c>
      <c r="M22" s="9">
        <f t="shared" si="0"/>
        <v>4.1047473856195005</v>
      </c>
      <c r="N22" s="9">
        <f t="shared" si="0"/>
        <v>1.2835894147081861</v>
      </c>
      <c r="O22" s="9">
        <f t="shared" si="0"/>
        <v>0.56754341670979258</v>
      </c>
      <c r="P22" s="9">
        <f t="shared" si="0"/>
        <v>1.8531412320862195</v>
      </c>
      <c r="Q22" s="9">
        <f t="shared" si="0"/>
        <v>3.1692437586954503</v>
      </c>
      <c r="R22" s="9">
        <f t="shared" si="0"/>
        <v>-0.10468634547939892</v>
      </c>
      <c r="S22" s="9">
        <f t="shared" si="1"/>
        <v>-0.80375956758572675</v>
      </c>
      <c r="T22" s="9">
        <f t="shared" si="1"/>
        <v>1.1387484261034864</v>
      </c>
      <c r="U22" s="21">
        <f t="shared" si="1"/>
        <v>1.1175153550312178</v>
      </c>
      <c r="V22" s="9">
        <f t="shared" si="1"/>
        <v>2.7681908664608734</v>
      </c>
      <c r="W22" s="9">
        <f t="shared" si="1"/>
        <v>3.6957477034505803</v>
      </c>
      <c r="X22" s="9">
        <f t="shared" si="1"/>
        <v>1.8900270317182111</v>
      </c>
      <c r="Y22" s="9" t="str">
        <f t="shared" si="1"/>
        <v>n.a.</v>
      </c>
    </row>
    <row r="23" spans="1:28">
      <c r="A23" s="29" t="s">
        <v>24</v>
      </c>
      <c r="B23" s="19">
        <f t="shared" si="2"/>
        <v>0.76439970216557462</v>
      </c>
      <c r="C23" s="9">
        <f t="shared" si="0"/>
        <v>0.42943110549811259</v>
      </c>
      <c r="D23" s="9">
        <f t="shared" si="0"/>
        <v>3.8007252271895497</v>
      </c>
      <c r="E23" s="9">
        <f t="shared" si="0"/>
        <v>-2.8840559884168004</v>
      </c>
      <c r="F23" s="9">
        <f t="shared" si="0"/>
        <v>-0.85450310804014995</v>
      </c>
      <c r="G23" s="9">
        <f t="shared" si="0"/>
        <v>-4.3545459065696956E-2</v>
      </c>
      <c r="H23" s="9">
        <f t="shared" si="0"/>
        <v>0.80592728188724205</v>
      </c>
      <c r="I23" s="9">
        <f t="shared" si="0"/>
        <v>0.92711528385405195</v>
      </c>
      <c r="J23" s="21">
        <f t="shared" si="0"/>
        <v>0.67295552423978222</v>
      </c>
      <c r="K23" s="9">
        <f t="shared" si="0"/>
        <v>1.3212911720423826</v>
      </c>
      <c r="L23" s="9">
        <f t="shared" si="0"/>
        <v>2.8256766170986714</v>
      </c>
      <c r="M23" s="9">
        <f t="shared" si="0"/>
        <v>2.3342904041938395</v>
      </c>
      <c r="N23" s="9">
        <f t="shared" si="0"/>
        <v>0.92178200702459634</v>
      </c>
      <c r="O23" s="9">
        <f t="shared" si="0"/>
        <v>2.0144274730503842</v>
      </c>
      <c r="P23" s="9">
        <f t="shared" si="0"/>
        <v>1.2515544078344654</v>
      </c>
      <c r="Q23" s="9">
        <f t="shared" si="0"/>
        <v>0.46131074838733355</v>
      </c>
      <c r="R23" s="9">
        <f t="shared" si="0"/>
        <v>2.6635303203259575E-2</v>
      </c>
      <c r="S23" s="9">
        <f t="shared" si="1"/>
        <v>-0.35235484858426869</v>
      </c>
      <c r="T23" s="9">
        <f t="shared" si="1"/>
        <v>0.47995358386525577</v>
      </c>
      <c r="U23" s="21">
        <f t="shared" si="1"/>
        <v>0.61383428775174664</v>
      </c>
      <c r="V23" s="9">
        <f t="shared" si="1"/>
        <v>0.65782115367545302</v>
      </c>
      <c r="W23" s="9">
        <f t="shared" si="1"/>
        <v>1.0710459856856147</v>
      </c>
      <c r="X23" s="9">
        <f t="shared" si="1"/>
        <v>-2.7307070192145066</v>
      </c>
      <c r="Y23" s="9" t="str">
        <f t="shared" si="1"/>
        <v>n.a.</v>
      </c>
    </row>
    <row r="27" spans="1:28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8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8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126.21549315532819</v>
      </c>
      <c r="D29" s="24">
        <f t="shared" si="3"/>
        <v>61.729166302699475</v>
      </c>
      <c r="E29" s="24">
        <f t="shared" si="3"/>
        <v>436.38171942252376</v>
      </c>
      <c r="F29" s="24">
        <f t="shared" si="3"/>
        <v>502.48815853175586</v>
      </c>
      <c r="G29" s="24">
        <f t="shared" si="3"/>
        <v>77.981093857055427</v>
      </c>
      <c r="H29" s="24">
        <f t="shared" si="3"/>
        <v>124.28396562274993</v>
      </c>
      <c r="I29" s="24">
        <f t="shared" si="3"/>
        <v>126.19181251796915</v>
      </c>
      <c r="J29" s="23">
        <f t="shared" si="3"/>
        <v>123.12642418986816</v>
      </c>
      <c r="K29" s="24">
        <f t="shared" si="3"/>
        <v>85.756563998531448</v>
      </c>
      <c r="L29" s="24">
        <f t="shared" si="3"/>
        <v>87.879137566224998</v>
      </c>
      <c r="M29" s="24">
        <f t="shared" si="3"/>
        <v>52.06700504330194</v>
      </c>
      <c r="N29" s="24">
        <f t="shared" si="3"/>
        <v>97.771051982283325</v>
      </c>
      <c r="O29" s="24">
        <f t="shared" si="3"/>
        <v>154.9508020659421</v>
      </c>
      <c r="P29" s="24">
        <f t="shared" si="3"/>
        <v>195.89136247718906</v>
      </c>
      <c r="Q29" s="24">
        <f t="shared" si="3"/>
        <v>82.497934893187633</v>
      </c>
      <c r="R29" s="24">
        <f t="shared" si="3"/>
        <v>66.295618764355723</v>
      </c>
      <c r="S29" s="24">
        <f t="shared" si="3"/>
        <v>65.738906425887379</v>
      </c>
      <c r="T29" s="24">
        <f t="shared" si="3"/>
        <v>43.681709070331451</v>
      </c>
      <c r="U29" s="23">
        <f t="shared" si="3"/>
        <v>64.9328242882155</v>
      </c>
      <c r="V29" s="24">
        <f t="shared" si="3"/>
        <v>102.20180791850137</v>
      </c>
      <c r="W29" s="24">
        <f t="shared" si="3"/>
        <v>163.3189323643096</v>
      </c>
      <c r="X29" s="24">
        <f t="shared" si="3"/>
        <v>523.41441240653853</v>
      </c>
      <c r="Y29" s="11" t="str">
        <f t="shared" si="3"/>
        <v>..</v>
      </c>
    </row>
    <row r="30" spans="1:28">
      <c r="A30" s="5">
        <v>1998</v>
      </c>
      <c r="B30" s="28">
        <f t="shared" ref="B30:Y40" si="4">IF(ISERROR((B6/$B6)*100),"..",(B6/$B6)*100)</f>
        <v>100</v>
      </c>
      <c r="C30" s="22">
        <f t="shared" si="4"/>
        <v>129.71493571447996</v>
      </c>
      <c r="D30" s="24">
        <f t="shared" si="4"/>
        <v>65.302647915337346</v>
      </c>
      <c r="E30" s="24">
        <f t="shared" si="4"/>
        <v>483.9594788820641</v>
      </c>
      <c r="F30" s="24">
        <f t="shared" si="4"/>
        <v>472.12815097737587</v>
      </c>
      <c r="G30" s="24">
        <f t="shared" si="4"/>
        <v>79.882341269179022</v>
      </c>
      <c r="H30" s="24">
        <f t="shared" si="4"/>
        <v>128.15410303538278</v>
      </c>
      <c r="I30" s="24">
        <f t="shared" si="4"/>
        <v>129.08459688235865</v>
      </c>
      <c r="J30" s="23">
        <f t="shared" si="4"/>
        <v>127.77591385024235</v>
      </c>
      <c r="K30" s="24">
        <f t="shared" si="4"/>
        <v>84.697112241309569</v>
      </c>
      <c r="L30" s="24">
        <f t="shared" si="4"/>
        <v>94.197945957000897</v>
      </c>
      <c r="M30" s="24">
        <f t="shared" si="4"/>
        <v>52.036625087945446</v>
      </c>
      <c r="N30" s="24">
        <f t="shared" si="4"/>
        <v>94.460330641695862</v>
      </c>
      <c r="O30" s="24">
        <f t="shared" si="4"/>
        <v>147.25329645650152</v>
      </c>
      <c r="P30" s="24">
        <f t="shared" si="4"/>
        <v>199.78108094448996</v>
      </c>
      <c r="Q30" s="24">
        <f t="shared" si="4"/>
        <v>81.435093744406885</v>
      </c>
      <c r="R30" s="24">
        <f t="shared" si="4"/>
        <v>63.872811276481102</v>
      </c>
      <c r="S30" s="24">
        <f t="shared" si="4"/>
        <v>62.362391943381567</v>
      </c>
      <c r="T30" s="24">
        <f t="shared" si="4"/>
        <v>41.702956198587756</v>
      </c>
      <c r="U30" s="23">
        <f t="shared" si="4"/>
        <v>62.848666918012732</v>
      </c>
      <c r="V30" s="24">
        <f t="shared" si="4"/>
        <v>101.90377405026045</v>
      </c>
      <c r="W30" s="24">
        <f t="shared" si="4"/>
        <v>167.36953115350852</v>
      </c>
      <c r="X30" s="24">
        <f t="shared" si="4"/>
        <v>548.82044220443709</v>
      </c>
      <c r="Y30" s="11" t="str">
        <f t="shared" si="4"/>
        <v>..</v>
      </c>
    </row>
    <row r="31" spans="1:28">
      <c r="A31" s="5">
        <v>1999</v>
      </c>
      <c r="B31" s="28">
        <f t="shared" si="4"/>
        <v>100</v>
      </c>
      <c r="C31" s="22">
        <f t="shared" si="4"/>
        <v>131.19879564445978</v>
      </c>
      <c r="D31" s="24">
        <f t="shared" si="4"/>
        <v>70.139882356793166</v>
      </c>
      <c r="E31" s="24">
        <f t="shared" si="4"/>
        <v>499.68087376929606</v>
      </c>
      <c r="F31" s="24">
        <f t="shared" si="4"/>
        <v>484.47890805683755</v>
      </c>
      <c r="G31" s="24">
        <f t="shared" si="4"/>
        <v>79.67382804668469</v>
      </c>
      <c r="H31" s="24">
        <f t="shared" si="4"/>
        <v>129.38132617271256</v>
      </c>
      <c r="I31" s="24">
        <f t="shared" si="4"/>
        <v>124.16248232455625</v>
      </c>
      <c r="J31" s="23">
        <f t="shared" si="4"/>
        <v>133.30843383868483</v>
      </c>
      <c r="K31" s="24">
        <f t="shared" si="4"/>
        <v>84.287919747395463</v>
      </c>
      <c r="L31" s="24">
        <f t="shared" si="4"/>
        <v>93.933880453686683</v>
      </c>
      <c r="M31" s="24">
        <f t="shared" si="4"/>
        <v>52.762499766039674</v>
      </c>
      <c r="N31" s="24">
        <f t="shared" si="4"/>
        <v>92.958154632424311</v>
      </c>
      <c r="O31" s="24">
        <f t="shared" si="4"/>
        <v>144.28457533883176</v>
      </c>
      <c r="P31" s="24">
        <f t="shared" si="4"/>
        <v>197.26911825894342</v>
      </c>
      <c r="Q31" s="24">
        <f t="shared" si="4"/>
        <v>82.403028620840146</v>
      </c>
      <c r="R31" s="24">
        <f t="shared" si="4"/>
        <v>61.647304483703792</v>
      </c>
      <c r="S31" s="24">
        <f t="shared" si="4"/>
        <v>59.80845919832165</v>
      </c>
      <c r="T31" s="24">
        <f t="shared" si="4"/>
        <v>41.134110083657774</v>
      </c>
      <c r="U31" s="23">
        <f t="shared" si="4"/>
        <v>61.64839344915184</v>
      </c>
      <c r="V31" s="24">
        <f t="shared" si="4"/>
        <v>101.50428258769193</v>
      </c>
      <c r="W31" s="24">
        <f t="shared" si="4"/>
        <v>167.52132201343537</v>
      </c>
      <c r="X31" s="24">
        <f t="shared" si="4"/>
        <v>559.88494299857996</v>
      </c>
      <c r="Y31" s="11" t="str">
        <f t="shared" si="4"/>
        <v>..</v>
      </c>
    </row>
    <row r="32" spans="1:28">
      <c r="A32" s="5">
        <v>2000</v>
      </c>
      <c r="B32" s="28">
        <f t="shared" si="4"/>
        <v>100</v>
      </c>
      <c r="C32" s="22">
        <f t="shared" si="4"/>
        <v>131.93860027803004</v>
      </c>
      <c r="D32" s="24">
        <f t="shared" si="4"/>
        <v>72.165990817894667</v>
      </c>
      <c r="E32" s="24">
        <f t="shared" si="4"/>
        <v>447.2332909184903</v>
      </c>
      <c r="F32" s="24">
        <f t="shared" si="4"/>
        <v>466.08330433093215</v>
      </c>
      <c r="G32" s="24">
        <f t="shared" si="4"/>
        <v>79.395053208802963</v>
      </c>
      <c r="H32" s="24">
        <f t="shared" si="4"/>
        <v>131.61759839553963</v>
      </c>
      <c r="I32" s="24">
        <f t="shared" si="4"/>
        <v>127.36919008921458</v>
      </c>
      <c r="J32" s="23">
        <f t="shared" si="4"/>
        <v>134.70648915432523</v>
      </c>
      <c r="K32" s="24">
        <f t="shared" si="4"/>
        <v>83.948597721872162</v>
      </c>
      <c r="L32" s="24">
        <f t="shared" si="4"/>
        <v>92.464916913904901</v>
      </c>
      <c r="M32" s="24">
        <f t="shared" si="4"/>
        <v>53.647846857677564</v>
      </c>
      <c r="N32" s="24">
        <f t="shared" si="4"/>
        <v>92.769589576810034</v>
      </c>
      <c r="O32" s="24">
        <f t="shared" si="4"/>
        <v>143.92805241168213</v>
      </c>
      <c r="P32" s="24">
        <f t="shared" si="4"/>
        <v>189.02387613414626</v>
      </c>
      <c r="Q32" s="24">
        <f t="shared" si="4"/>
        <v>82.731693404409</v>
      </c>
      <c r="R32" s="24">
        <f t="shared" si="4"/>
        <v>60.352917362543494</v>
      </c>
      <c r="S32" s="24">
        <f t="shared" si="4"/>
        <v>58.59846073318964</v>
      </c>
      <c r="T32" s="24">
        <f t="shared" si="4"/>
        <v>41.269617354760676</v>
      </c>
      <c r="U32" s="23">
        <f t="shared" si="4"/>
        <v>61.308622335207644</v>
      </c>
      <c r="V32" s="24">
        <f t="shared" si="4"/>
        <v>101.3007841844416</v>
      </c>
      <c r="W32" s="24">
        <f t="shared" si="4"/>
        <v>166.30199903539418</v>
      </c>
      <c r="X32" s="24">
        <f t="shared" si="4"/>
        <v>505.61366674537362</v>
      </c>
      <c r="Y32" s="11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130.02717691789081</v>
      </c>
      <c r="D33" s="24">
        <f t="shared" si="4"/>
        <v>74.403588909954152</v>
      </c>
      <c r="E33" s="24">
        <f t="shared" si="4"/>
        <v>417.90238434637985</v>
      </c>
      <c r="F33" s="24">
        <f t="shared" si="4"/>
        <v>424.25318584229615</v>
      </c>
      <c r="G33" s="24">
        <f t="shared" si="4"/>
        <v>82.916061821776864</v>
      </c>
      <c r="H33" s="24">
        <f t="shared" si="4"/>
        <v>127.47685383205976</v>
      </c>
      <c r="I33" s="24">
        <f t="shared" si="4"/>
        <v>128.48297803837136</v>
      </c>
      <c r="J33" s="23">
        <f t="shared" si="4"/>
        <v>126.7838836356201</v>
      </c>
      <c r="K33" s="24">
        <f t="shared" si="4"/>
        <v>85.4190919211444</v>
      </c>
      <c r="L33" s="24">
        <f t="shared" si="4"/>
        <v>91.37710674215289</v>
      </c>
      <c r="M33" s="24">
        <f t="shared" si="4"/>
        <v>54.950880472931097</v>
      </c>
      <c r="N33" s="24">
        <f t="shared" si="4"/>
        <v>93.704228352004804</v>
      </c>
      <c r="O33" s="24">
        <f t="shared" si="4"/>
        <v>148.47711514003629</v>
      </c>
      <c r="P33" s="24">
        <f t="shared" si="4"/>
        <v>199.14704068077509</v>
      </c>
      <c r="Q33" s="24">
        <f t="shared" si="4"/>
        <v>83.991332656174805</v>
      </c>
      <c r="R33" s="24">
        <f t="shared" si="4"/>
        <v>60.148257628658023</v>
      </c>
      <c r="S33" s="24">
        <f t="shared" si="4"/>
        <v>58.843612644599744</v>
      </c>
      <c r="T33" s="24">
        <f t="shared" si="4"/>
        <v>40.901281209765145</v>
      </c>
      <c r="U33" s="23">
        <f t="shared" si="4"/>
        <v>62.482788510482735</v>
      </c>
      <c r="V33" s="24">
        <f t="shared" si="4"/>
        <v>101.15370083198489</v>
      </c>
      <c r="W33" s="24">
        <f t="shared" si="4"/>
        <v>160.90155567444958</v>
      </c>
      <c r="X33" s="24">
        <f t="shared" si="4"/>
        <v>472.59865036856399</v>
      </c>
      <c r="Y33" s="11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130.56993114284396</v>
      </c>
      <c r="D34" s="24">
        <f t="shared" si="4"/>
        <v>68.334727422442242</v>
      </c>
      <c r="E34" s="24">
        <f t="shared" si="4"/>
        <v>444.68602056232072</v>
      </c>
      <c r="F34" s="24">
        <f t="shared" si="4"/>
        <v>453.0379184045234</v>
      </c>
      <c r="G34" s="24">
        <f t="shared" si="4"/>
        <v>82.751609151629836</v>
      </c>
      <c r="H34" s="24">
        <f t="shared" si="4"/>
        <v>128.31108863060314</v>
      </c>
      <c r="I34" s="24">
        <f t="shared" si="4"/>
        <v>131.92939029303011</v>
      </c>
      <c r="J34" s="23">
        <f t="shared" si="4"/>
        <v>125.81958788569398</v>
      </c>
      <c r="K34" s="24">
        <f t="shared" si="4"/>
        <v>85.419502310615982</v>
      </c>
      <c r="L34" s="24">
        <f t="shared" si="4"/>
        <v>92.743478557151548</v>
      </c>
      <c r="M34" s="24">
        <f t="shared" si="4"/>
        <v>55.03745571639039</v>
      </c>
      <c r="N34" s="24">
        <f t="shared" si="4"/>
        <v>91.483897624490012</v>
      </c>
      <c r="O34" s="24">
        <f t="shared" si="4"/>
        <v>160.75547732947578</v>
      </c>
      <c r="P34" s="24">
        <f t="shared" si="4"/>
        <v>197.95928427040255</v>
      </c>
      <c r="Q34" s="24">
        <f t="shared" si="4"/>
        <v>84.760242240639229</v>
      </c>
      <c r="R34" s="24">
        <f t="shared" si="4"/>
        <v>60.856011850427464</v>
      </c>
      <c r="S34" s="24">
        <f t="shared" si="4"/>
        <v>55.227614081123122</v>
      </c>
      <c r="T34" s="24">
        <f t="shared" si="4"/>
        <v>40.833937397199037</v>
      </c>
      <c r="U34" s="23">
        <f t="shared" si="4"/>
        <v>62.489832878438065</v>
      </c>
      <c r="V34" s="24">
        <f t="shared" si="4"/>
        <v>101.38886414954112</v>
      </c>
      <c r="W34" s="24">
        <f t="shared" si="4"/>
        <v>164.22786357449303</v>
      </c>
      <c r="X34" s="24">
        <f t="shared" si="4"/>
        <v>504.61942064143955</v>
      </c>
      <c r="Y34" s="11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130.47726102592432</v>
      </c>
      <c r="D35" s="24">
        <f t="shared" si="4"/>
        <v>74.775597877182079</v>
      </c>
      <c r="E35" s="24">
        <f t="shared" si="4"/>
        <v>435.79489578701435</v>
      </c>
      <c r="F35" s="24">
        <f t="shared" si="4"/>
        <v>413.25266710982839</v>
      </c>
      <c r="G35" s="24">
        <f t="shared" si="4"/>
        <v>83.000916380846519</v>
      </c>
      <c r="H35" s="24">
        <f t="shared" si="4"/>
        <v>127.22058377351809</v>
      </c>
      <c r="I35" s="24">
        <f t="shared" si="4"/>
        <v>128.29261110388885</v>
      </c>
      <c r="J35" s="23">
        <f t="shared" si="4"/>
        <v>126.45900563330066</v>
      </c>
      <c r="K35" s="24">
        <f t="shared" si="4"/>
        <v>85.557552316338331</v>
      </c>
      <c r="L35" s="24">
        <f t="shared" si="4"/>
        <v>98.248932840740466</v>
      </c>
      <c r="M35" s="24">
        <f t="shared" si="4"/>
        <v>55.97748645119156</v>
      </c>
      <c r="N35" s="24">
        <f t="shared" si="4"/>
        <v>91.033147942815432</v>
      </c>
      <c r="O35" s="24">
        <f t="shared" si="4"/>
        <v>160.7476794824521</v>
      </c>
      <c r="P35" s="24">
        <f t="shared" si="4"/>
        <v>196.42934702922213</v>
      </c>
      <c r="Q35" s="24">
        <f t="shared" si="4"/>
        <v>85.759345511497429</v>
      </c>
      <c r="R35" s="24">
        <f t="shared" si="4"/>
        <v>57.49446517784056</v>
      </c>
      <c r="S35" s="24">
        <f t="shared" si="4"/>
        <v>52.985511526765741</v>
      </c>
      <c r="T35" s="24">
        <f t="shared" si="4"/>
        <v>39.508912058737693</v>
      </c>
      <c r="U35" s="23">
        <f t="shared" si="4"/>
        <v>62.72168925969239</v>
      </c>
      <c r="V35" s="24">
        <f t="shared" si="4"/>
        <v>101.07998689798683</v>
      </c>
      <c r="W35" s="24">
        <f t="shared" si="4"/>
        <v>163.1389762689634</v>
      </c>
      <c r="X35" s="24">
        <f t="shared" si="4"/>
        <v>460.65707727587386</v>
      </c>
      <c r="Y35" s="11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130.10853162153774</v>
      </c>
      <c r="D36" s="24">
        <f t="shared" si="4"/>
        <v>81.85031546253002</v>
      </c>
      <c r="E36" s="24">
        <f t="shared" si="4"/>
        <v>405.157962103822</v>
      </c>
      <c r="F36" s="24">
        <f t="shared" si="4"/>
        <v>385.3669845474447</v>
      </c>
      <c r="G36" s="24">
        <f t="shared" si="4"/>
        <v>82.805763170267085</v>
      </c>
      <c r="H36" s="24">
        <f t="shared" si="4"/>
        <v>127.77552162737172</v>
      </c>
      <c r="I36" s="24">
        <f t="shared" si="4"/>
        <v>125.37861165518387</v>
      </c>
      <c r="J36" s="23">
        <f t="shared" si="4"/>
        <v>129.58356642623792</v>
      </c>
      <c r="K36" s="24">
        <f t="shared" si="4"/>
        <v>85.812999294698429</v>
      </c>
      <c r="L36" s="24">
        <f t="shared" si="4"/>
        <v>97.923040517941018</v>
      </c>
      <c r="M36" s="24">
        <f t="shared" si="4"/>
        <v>55.888229687853418</v>
      </c>
      <c r="N36" s="24">
        <f t="shared" si="4"/>
        <v>90.492220826370414</v>
      </c>
      <c r="O36" s="24">
        <f t="shared" si="4"/>
        <v>166.11918739348189</v>
      </c>
      <c r="P36" s="24">
        <f t="shared" si="4"/>
        <v>197.73123766831938</v>
      </c>
      <c r="Q36" s="24">
        <f t="shared" si="4"/>
        <v>84.838748009932374</v>
      </c>
      <c r="R36" s="24">
        <f t="shared" si="4"/>
        <v>57.837404272413686</v>
      </c>
      <c r="S36" s="24">
        <f t="shared" si="4"/>
        <v>51.229429873099143</v>
      </c>
      <c r="T36" s="24">
        <f t="shared" si="4"/>
        <v>40.20849489927992</v>
      </c>
      <c r="U36" s="23">
        <f t="shared" si="4"/>
        <v>63.052012150050714</v>
      </c>
      <c r="V36" s="24">
        <f t="shared" si="4"/>
        <v>100.83356069973448</v>
      </c>
      <c r="W36" s="24">
        <f t="shared" si="4"/>
        <v>161.91011780803865</v>
      </c>
      <c r="X36" s="24">
        <f t="shared" si="4"/>
        <v>426.93497363487899</v>
      </c>
      <c r="Y36" s="11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128.39965376182838</v>
      </c>
      <c r="D37" s="24">
        <f t="shared" si="4"/>
        <v>81.800384723642466</v>
      </c>
      <c r="E37" s="24">
        <f t="shared" si="4"/>
        <v>347.76907137764721</v>
      </c>
      <c r="F37" s="24">
        <f t="shared" si="4"/>
        <v>383.52347715203848</v>
      </c>
      <c r="G37" s="24">
        <f t="shared" si="4"/>
        <v>80.785876962548357</v>
      </c>
      <c r="H37" s="24">
        <f t="shared" si="4"/>
        <v>129.33334861076338</v>
      </c>
      <c r="I37" s="24">
        <f t="shared" si="4"/>
        <v>125.37311858597162</v>
      </c>
      <c r="J37" s="23">
        <f t="shared" si="4"/>
        <v>132.33872886661965</v>
      </c>
      <c r="K37" s="24">
        <f t="shared" si="4"/>
        <v>86.557652487293296</v>
      </c>
      <c r="L37" s="24">
        <f t="shared" si="4"/>
        <v>100.60480675253358</v>
      </c>
      <c r="M37" s="24">
        <f t="shared" si="4"/>
        <v>56.462982353297697</v>
      </c>
      <c r="N37" s="24">
        <f t="shared" si="4"/>
        <v>93.986121023095109</v>
      </c>
      <c r="O37" s="24">
        <f t="shared" si="4"/>
        <v>169.98967335413434</v>
      </c>
      <c r="P37" s="24">
        <f t="shared" si="4"/>
        <v>192.03902737806345</v>
      </c>
      <c r="Q37" s="24">
        <f t="shared" si="4"/>
        <v>83.876827572031061</v>
      </c>
      <c r="R37" s="24">
        <f t="shared" si="4"/>
        <v>57.538856579449451</v>
      </c>
      <c r="S37" s="24">
        <f t="shared" si="4"/>
        <v>55.025495762190637</v>
      </c>
      <c r="T37" s="24">
        <f t="shared" si="4"/>
        <v>39.821308424437483</v>
      </c>
      <c r="U37" s="23">
        <f t="shared" si="4"/>
        <v>63.650481604874166</v>
      </c>
      <c r="V37" s="24">
        <f t="shared" si="4"/>
        <v>100.81232585736406</v>
      </c>
      <c r="W37" s="24">
        <f t="shared" si="4"/>
        <v>161.26020414901413</v>
      </c>
      <c r="X37" s="24">
        <f t="shared" si="4"/>
        <v>382.38399082951156</v>
      </c>
      <c r="Y37" s="11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127.46815392040234</v>
      </c>
      <c r="D38" s="24">
        <f t="shared" si="4"/>
        <v>82.158025458958932</v>
      </c>
      <c r="E38" s="24">
        <f t="shared" si="4"/>
        <v>313.4110218251443</v>
      </c>
      <c r="F38" s="24">
        <f t="shared" si="4"/>
        <v>389.59540894930194</v>
      </c>
      <c r="G38" s="24">
        <f t="shared" si="4"/>
        <v>77.930812886604457</v>
      </c>
      <c r="H38" s="24">
        <f t="shared" si="4"/>
        <v>131.1909191221485</v>
      </c>
      <c r="I38" s="24">
        <f t="shared" si="4"/>
        <v>126.20387710904461</v>
      </c>
      <c r="J38" s="23">
        <f t="shared" si="4"/>
        <v>135.02960112153644</v>
      </c>
      <c r="K38" s="24">
        <f t="shared" si="4"/>
        <v>87.330877721641045</v>
      </c>
      <c r="L38" s="24">
        <f t="shared" si="4"/>
        <v>105.45201542191252</v>
      </c>
      <c r="M38" s="24">
        <f t="shared" si="4"/>
        <v>59.224012131192694</v>
      </c>
      <c r="N38" s="24">
        <f t="shared" si="4"/>
        <v>91.152758583699494</v>
      </c>
      <c r="O38" s="24">
        <f t="shared" si="4"/>
        <v>172.34718367820415</v>
      </c>
      <c r="P38" s="24">
        <f t="shared" si="4"/>
        <v>192.07133773868375</v>
      </c>
      <c r="Q38" s="24">
        <f t="shared" si="4"/>
        <v>84.807762279119899</v>
      </c>
      <c r="R38" s="24">
        <f t="shared" si="4"/>
        <v>56.0213911743529</v>
      </c>
      <c r="S38" s="24">
        <f t="shared" si="4"/>
        <v>54.495596815928671</v>
      </c>
      <c r="T38" s="24">
        <f t="shared" si="4"/>
        <v>39.293571420846021</v>
      </c>
      <c r="U38" s="23">
        <f t="shared" si="4"/>
        <v>62.457694942726761</v>
      </c>
      <c r="V38" s="24">
        <f t="shared" si="4"/>
        <v>100.69856130434241</v>
      </c>
      <c r="W38" s="24">
        <f t="shared" si="4"/>
        <v>163.01444278963331</v>
      </c>
      <c r="X38" s="24">
        <f t="shared" si="4"/>
        <v>358.32956053437209</v>
      </c>
      <c r="Y38" s="11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127.126690216075</v>
      </c>
      <c r="D39" s="24">
        <f t="shared" si="4"/>
        <v>82.149835922249352</v>
      </c>
      <c r="E39" s="24">
        <f t="shared" si="4"/>
        <v>312.66500821290271</v>
      </c>
      <c r="F39" s="24">
        <f t="shared" si="4"/>
        <v>430.25734675802346</v>
      </c>
      <c r="G39" s="24">
        <f t="shared" si="4"/>
        <v>75.660237862043218</v>
      </c>
      <c r="H39" s="24">
        <f t="shared" si="4"/>
        <v>131.9073491050903</v>
      </c>
      <c r="I39" s="24">
        <f t="shared" si="4"/>
        <v>126.12889755752205</v>
      </c>
      <c r="J39" s="23">
        <f t="shared" si="4"/>
        <v>136.39418223134243</v>
      </c>
      <c r="K39" s="24">
        <f t="shared" si="4"/>
        <v>87.819285688866529</v>
      </c>
      <c r="L39" s="24">
        <f t="shared" si="4"/>
        <v>109.71142064689749</v>
      </c>
      <c r="M39" s="24">
        <f t="shared" si="4"/>
        <v>59.817636575945698</v>
      </c>
      <c r="N39" s="24">
        <f t="shared" si="4"/>
        <v>90.959699560092062</v>
      </c>
      <c r="O39" s="24">
        <f t="shared" si="4"/>
        <v>171.54871113764563</v>
      </c>
      <c r="P39" s="24">
        <f t="shared" si="4"/>
        <v>196.19968618422141</v>
      </c>
      <c r="Q39" s="24">
        <f t="shared" si="4"/>
        <v>84.011405761283399</v>
      </c>
      <c r="R39" s="24">
        <f t="shared" si="4"/>
        <v>56.70196316592714</v>
      </c>
      <c r="S39" s="24">
        <f t="shared" si="4"/>
        <v>53.965882124388742</v>
      </c>
      <c r="T39" s="24">
        <f t="shared" si="4"/>
        <v>38.910584276062004</v>
      </c>
      <c r="U39" s="23">
        <f t="shared" si="4"/>
        <v>61.501737307876724</v>
      </c>
      <c r="V39" s="24">
        <f t="shared" si="4"/>
        <v>100.64587156269656</v>
      </c>
      <c r="W39" s="24">
        <f t="shared" si="4"/>
        <v>166.30418408842374</v>
      </c>
      <c r="X39" s="24">
        <f t="shared" si="4"/>
        <v>365.2422077500558</v>
      </c>
      <c r="Y39" s="11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127.52885315147535</v>
      </c>
      <c r="D40" s="24">
        <f t="shared" si="4"/>
        <v>98.460265072144892</v>
      </c>
      <c r="E40" s="24">
        <f t="shared" si="4"/>
        <v>293.19010636626609</v>
      </c>
      <c r="F40" s="24">
        <f t="shared" si="4"/>
        <v>439.55318581840805</v>
      </c>
      <c r="G40" s="24">
        <f t="shared" si="4"/>
        <v>75.080852017977904</v>
      </c>
      <c r="H40" s="24">
        <f t="shared" si="4"/>
        <v>131.02890827055163</v>
      </c>
      <c r="I40" s="24">
        <f t="shared" si="4"/>
        <v>125.32948814444444</v>
      </c>
      <c r="J40" s="23">
        <f t="shared" si="4"/>
        <v>135.40944217270609</v>
      </c>
      <c r="K40" s="24">
        <f t="shared" si="4"/>
        <v>87.978478650707686</v>
      </c>
      <c r="L40" s="24">
        <f t="shared" si="4"/>
        <v>107.52772219936024</v>
      </c>
      <c r="M40" s="24">
        <f t="shared" si="4"/>
        <v>61.750770315082292</v>
      </c>
      <c r="N40" s="24">
        <f t="shared" si="4"/>
        <v>91.27513469245298</v>
      </c>
      <c r="O40" s="24">
        <f t="shared" si="4"/>
        <v>166.02293162962093</v>
      </c>
      <c r="P40" s="24">
        <f t="shared" si="4"/>
        <v>195.14677342883675</v>
      </c>
      <c r="Q40" s="24">
        <f t="shared" ref="Q40:Y40" si="5">IF(ISERROR((Q16/$B16)*100),"..",(Q16/$B16)*100)</f>
        <v>83.085616561587457</v>
      </c>
      <c r="R40" s="24">
        <f t="shared" si="5"/>
        <v>57.337794769142015</v>
      </c>
      <c r="S40" s="24">
        <f t="shared" si="5"/>
        <v>53.017489447102882</v>
      </c>
      <c r="T40" s="24">
        <f t="shared" si="5"/>
        <v>39.058217013244096</v>
      </c>
      <c r="U40" s="23">
        <f t="shared" si="5"/>
        <v>62.066150713200344</v>
      </c>
      <c r="V40" s="24">
        <f t="shared" si="5"/>
        <v>100.22216375314473</v>
      </c>
      <c r="W40" s="24">
        <f t="shared" si="5"/>
        <v>166.62359778831492</v>
      </c>
      <c r="X40" s="24">
        <f t="shared" si="5"/>
        <v>349.07013910147202</v>
      </c>
      <c r="Y40" s="11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126.25159315827932</v>
      </c>
      <c r="D41" s="24">
        <f t="shared" si="6"/>
        <v>93.493989112015797</v>
      </c>
      <c r="E41" s="24">
        <f t="shared" si="6"/>
        <v>319.27348452037455</v>
      </c>
      <c r="F41" s="24">
        <f t="shared" si="6"/>
        <v>408.41152927536524</v>
      </c>
      <c r="G41" s="24">
        <f t="shared" si="6"/>
        <v>72.401504691623913</v>
      </c>
      <c r="H41" s="24">
        <f t="shared" si="6"/>
        <v>129.7276232563253</v>
      </c>
      <c r="I41" s="24">
        <f t="shared" si="6"/>
        <v>130.71528326484005</v>
      </c>
      <c r="J41" s="23">
        <f t="shared" si="6"/>
        <v>128.33335750509244</v>
      </c>
      <c r="K41" s="24">
        <f t="shared" si="6"/>
        <v>89.615790377783938</v>
      </c>
      <c r="L41" s="24">
        <f t="shared" si="6"/>
        <v>109.73643443451952</v>
      </c>
      <c r="M41" s="24">
        <f t="shared" si="6"/>
        <v>63.012135631642252</v>
      </c>
      <c r="N41" s="24">
        <f t="shared" si="6"/>
        <v>93.510454531611117</v>
      </c>
      <c r="O41" s="24">
        <f t="shared" si="6"/>
        <v>168.55587877855743</v>
      </c>
      <c r="P41" s="24">
        <f t="shared" si="6"/>
        <v>198.52658014880686</v>
      </c>
      <c r="Q41" s="24">
        <f t="shared" si="6"/>
        <v>83.318512630529767</v>
      </c>
      <c r="R41" s="24">
        <f t="shared" si="6"/>
        <v>57.378481161107707</v>
      </c>
      <c r="S41" s="24">
        <f t="shared" si="6"/>
        <v>52.903819074783364</v>
      </c>
      <c r="T41" s="24">
        <f t="shared" si="6"/>
        <v>40.326468958790102</v>
      </c>
      <c r="U41" s="23">
        <f t="shared" si="6"/>
        <v>62.287808016123577</v>
      </c>
      <c r="V41" s="24">
        <f t="shared" si="6"/>
        <v>100.33351097202356</v>
      </c>
      <c r="W41" s="24">
        <f t="shared" si="6"/>
        <v>169.88932347296023</v>
      </c>
      <c r="X41" s="24">
        <f t="shared" si="6"/>
        <v>368.02163119346875</v>
      </c>
      <c r="Y41" s="11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127.61763108413584</v>
      </c>
      <c r="D42" s="24">
        <f t="shared" si="6"/>
        <v>97.110286946658391</v>
      </c>
      <c r="E42" s="24">
        <f t="shared" si="6"/>
        <v>309.29169952952259</v>
      </c>
      <c r="F42" s="24">
        <f t="shared" si="6"/>
        <v>396.389611071422</v>
      </c>
      <c r="G42" s="24">
        <f t="shared" si="6"/>
        <v>73.253884175392898</v>
      </c>
      <c r="H42" s="24">
        <f t="shared" si="6"/>
        <v>132.16103517293203</v>
      </c>
      <c r="I42" s="24">
        <f t="shared" si="6"/>
        <v>129.44097370905988</v>
      </c>
      <c r="J42" s="23">
        <f t="shared" si="6"/>
        <v>133.48900149638524</v>
      </c>
      <c r="K42" s="24">
        <f t="shared" si="6"/>
        <v>88.705261746721902</v>
      </c>
      <c r="L42" s="24">
        <f t="shared" si="6"/>
        <v>113.21957589163713</v>
      </c>
      <c r="M42" s="24">
        <f t="shared" si="6"/>
        <v>62.617092988035985</v>
      </c>
      <c r="N42" s="24">
        <f t="shared" si="6"/>
        <v>94.228769433855092</v>
      </c>
      <c r="O42" s="24">
        <f t="shared" si="6"/>
        <v>162.81341838286116</v>
      </c>
      <c r="P42" s="24">
        <f t="shared" si="6"/>
        <v>198.36380808963364</v>
      </c>
      <c r="Q42" s="24">
        <f t="shared" si="6"/>
        <v>80.276623346609327</v>
      </c>
      <c r="R42" s="24">
        <f t="shared" si="6"/>
        <v>56.076855286639301</v>
      </c>
      <c r="S42" s="24">
        <f t="shared" si="6"/>
        <v>52.418596518449725</v>
      </c>
      <c r="T42" s="24">
        <f t="shared" si="6"/>
        <v>40.119312335354323</v>
      </c>
      <c r="U42" s="23">
        <f t="shared" si="6"/>
        <v>60.398664507350176</v>
      </c>
      <c r="V42" s="24">
        <f t="shared" si="6"/>
        <v>100.23441077215161</v>
      </c>
      <c r="W42" s="24">
        <f t="shared" si="6"/>
        <v>171.43277398832325</v>
      </c>
      <c r="X42" s="24">
        <f t="shared" si="6"/>
        <v>355.22635234684901</v>
      </c>
      <c r="Y42" s="11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W45" s="1" t="s">
        <v>35</v>
      </c>
    </row>
    <row r="46" spans="1:25">
      <c r="V46" s="1" t="s">
        <v>20</v>
      </c>
      <c r="W46" s="1" t="s">
        <v>36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1:AB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Contents'!B47</f>
        <v>Table 36: Capital Productivity, Canada, Business Sector Industries, 1997-2010</v>
      </c>
      <c r="K1" s="7" t="str">
        <f>B1 &amp; " (continued)"</f>
        <v>Table 36: Capital Productivity, Canada, Business Sector Industries, 1997-2010 (continued)</v>
      </c>
      <c r="V1" s="7" t="str">
        <f>K1</f>
        <v>Table 36: Capital Productivity, Canada, Business Sector Industries, 1997-2010 (continued)</v>
      </c>
    </row>
    <row r="3" spans="1:28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130</v>
      </c>
      <c r="C4" s="78"/>
      <c r="D4" s="78"/>
      <c r="E4" s="78"/>
      <c r="F4" s="78"/>
      <c r="G4" s="78"/>
      <c r="H4" s="78"/>
      <c r="I4" s="78"/>
      <c r="J4" s="78"/>
      <c r="K4" s="78" t="s">
        <v>130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130</v>
      </c>
      <c r="W4" s="76"/>
      <c r="X4" s="76"/>
      <c r="Y4" s="76"/>
    </row>
    <row r="5" spans="1:28">
      <c r="A5" s="5">
        <v>1997</v>
      </c>
      <c r="B5" s="47">
        <f>IF(ISERROR(RGDP_Can!B5/Tot_K_Can!B31),"..",RGDP_Can!B5/Tot_K_Can!B31)</f>
        <v>0.86462725050735867</v>
      </c>
      <c r="C5" s="48">
        <f>IF(ISERROR(RGDP_Can!C5/Tot_K_Can!C31),"..",RGDP_Can!C5/Tot_K_Can!C31)</f>
        <v>0.64992528831918828</v>
      </c>
      <c r="D5" s="49">
        <f>IF(ISERROR(RGDP_Can!D5/Tot_K_Can!D31),"..",RGDP_Can!D5/Tot_K_Can!D31)</f>
        <v>0.60267232346364485</v>
      </c>
      <c r="E5" s="49">
        <f>IF(ISERROR(RGDP_Can!E5/Tot_K_Can!E31),"..",RGDP_Can!E5/Tot_K_Can!E31)</f>
        <v>0.44149146801435551</v>
      </c>
      <c r="F5" s="49">
        <f>IF(ISERROR(RGDP_Can!F5/Tot_K_Can!F31),"..",RGDP_Can!F5/Tot_K_Can!F31)</f>
        <v>0.17117676686821914</v>
      </c>
      <c r="G5" s="49">
        <f>IF(ISERROR(RGDP_Can!G5/Tot_K_Can!G31),"..",RGDP_Can!G5/Tot_K_Can!G31)</f>
        <v>3.8301022851842479</v>
      </c>
      <c r="H5" s="49">
        <f>IF(ISERROR(RGDP_Can!H5/Tot_K_Can!H31),"..",RGDP_Can!H5/Tot_K_Can!H31)</f>
        <v>1.1676316075781272</v>
      </c>
      <c r="I5" s="49" t="str">
        <f>IF(ISERROR(RGDP_Can!I5/Tot_K_Can!I31),"..",RGDP_Can!I5/Tot_K_Can!I31)</f>
        <v>..</v>
      </c>
      <c r="J5" s="50" t="str">
        <f>IF(ISERROR(RGDP_Can!J5/Tot_K_Can!J31),"..",RGDP_Can!J5/Tot_K_Can!J31)</f>
        <v>..</v>
      </c>
      <c r="K5" s="49">
        <f>IF(ISERROR(RGDP_Can!K5/Tot_K_Can!K31),"..",RGDP_Can!K5/Tot_K_Can!K31)</f>
        <v>1.168314718605391</v>
      </c>
      <c r="L5" s="49">
        <f>IF(ISERROR(RGDP_Can!L5/Tot_K_Can!L31),"..",RGDP_Can!L5/Tot_K_Can!L31)</f>
        <v>2.9614299245697846</v>
      </c>
      <c r="M5" s="49">
        <f>IF(ISERROR(RGDP_Can!M5/Tot_K_Can!M31),"..",RGDP_Can!M5/Tot_K_Can!M31)</f>
        <v>1.7176934362934364</v>
      </c>
      <c r="N5" s="49">
        <f>IF(ISERROR(RGDP_Can!N5/Tot_K_Can!N31),"..",RGDP_Can!N5/Tot_K_Can!N31)</f>
        <v>0.54291060089361887</v>
      </c>
      <c r="O5" s="49">
        <f>IF(ISERROR(RGDP_Can!O5/Tot_K_Can!O31),"..",RGDP_Can!O5/Tot_K_Can!O31)</f>
        <v>0.57290829378636476</v>
      </c>
      <c r="P5" s="49">
        <f>IF(ISERROR(RGDP_Can!P5/Tot_K_Can!P31),"..",RGDP_Can!P5/Tot_K_Can!P31)</f>
        <v>0.78758432535223577</v>
      </c>
      <c r="Q5" s="49">
        <f>IF(ISERROR(RGDP_Can!Q5/Tot_K_Can!Q31),"..",RGDP_Can!Q5/Tot_K_Can!Q31)</f>
        <v>7.3995113096285863</v>
      </c>
      <c r="R5" s="49">
        <f>IF(ISERROR(RGDP_Can!R5/Tot_K_Can!R31),"..",RGDP_Can!R5/Tot_K_Can!R31)</f>
        <v>6.7128971676056874</v>
      </c>
      <c r="S5" s="49">
        <f>IF(ISERROR(RGDP_Can!S5/Tot_K_Can!S31),"..",RGDP_Can!S5/Tot_K_Can!S31)</f>
        <v>1.0173935513032997</v>
      </c>
      <c r="T5" s="49">
        <f>IF(ISERROR(RGDP_Can!T5/Tot_K_Can!T31),"..",RGDP_Can!T5/Tot_K_Can!T31)</f>
        <v>1.5254004851778868</v>
      </c>
      <c r="U5" s="50">
        <f>IF(ISERROR(RGDP_Can!U5/Tot_K_Can!U31),"..",RGDP_Can!U5/Tot_K_Can!U31)</f>
        <v>5.8824547315840681</v>
      </c>
      <c r="V5" s="48">
        <f>IF(ISERROR(RGDP_Can!V5/Tot_K_Can!V31),"..",RGDP_Can!V5/Tot_K_Can!V31)</f>
        <v>0.88776566192508888</v>
      </c>
      <c r="W5" s="49">
        <f>IF(ISERROR(RGDP_Can!W5/Tot_K_Can!W31),"..",RGDP_Can!W5/Tot_K_Can!W31)</f>
        <v>0.56137478407454922</v>
      </c>
      <c r="X5" s="49" t="str">
        <f>IF(ISERROR(RGDP_Can!X5/Tot_K_Can!X31),"..",RGDP_Can!X5/Tot_K_Can!X31)</f>
        <v>..</v>
      </c>
      <c r="Y5" s="49" t="str">
        <f>IF(ISERROR(RGDP_Can!Y5/Tot_K_Can!Y31),"..",RGDP_Can!Y5/Tot_K_Can!Y31)</f>
        <v>..</v>
      </c>
      <c r="AB5" s="6"/>
    </row>
    <row r="6" spans="1:28">
      <c r="A6" s="5">
        <v>1998</v>
      </c>
      <c r="B6" s="47">
        <f>IF(ISERROR(RGDP_Can!B6/Tot_K_Can!B32),"..",RGDP_Can!B6/Tot_K_Can!B32)</f>
        <v>0.88069404004938601</v>
      </c>
      <c r="C6" s="48">
        <f>IF(ISERROR(RGDP_Can!C6/Tot_K_Can!C32),"..",RGDP_Can!C6/Tot_K_Can!C32)</f>
        <v>0.66639793536345449</v>
      </c>
      <c r="D6" s="49">
        <f>IF(ISERROR(RGDP_Can!D6/Tot_K_Can!D32),"..",RGDP_Can!D6/Tot_K_Can!D32)</f>
        <v>0.63242660364906</v>
      </c>
      <c r="E6" s="49">
        <f>IF(ISERROR(RGDP_Can!E6/Tot_K_Can!E32),"..",RGDP_Can!E6/Tot_K_Can!E32)</f>
        <v>0.42780336858463652</v>
      </c>
      <c r="F6" s="49">
        <f>IF(ISERROR(RGDP_Can!F6/Tot_K_Can!F32),"..",RGDP_Can!F6/Tot_K_Can!F32)</f>
        <v>0.1709089844860204</v>
      </c>
      <c r="G6" s="49">
        <f>IF(ISERROR(RGDP_Can!G6/Tot_K_Can!G32),"..",RGDP_Can!G6/Tot_K_Can!G32)</f>
        <v>3.8222614984891305</v>
      </c>
      <c r="H6" s="49">
        <f>IF(ISERROR(RGDP_Can!H6/Tot_K_Can!H32),"..",RGDP_Can!H6/Tot_K_Can!H32)</f>
        <v>1.2093876418056388</v>
      </c>
      <c r="I6" s="49" t="str">
        <f>IF(ISERROR(RGDP_Can!I6/Tot_K_Can!I32),"..",RGDP_Can!I6/Tot_K_Can!I32)</f>
        <v>..</v>
      </c>
      <c r="J6" s="50" t="str">
        <f>IF(ISERROR(RGDP_Can!J6/Tot_K_Can!J32),"..",RGDP_Can!J6/Tot_K_Can!J32)</f>
        <v>..</v>
      </c>
      <c r="K6" s="49">
        <f>IF(ISERROR(RGDP_Can!K6/Tot_K_Can!K32),"..",RGDP_Can!K6/Tot_K_Can!K32)</f>
        <v>1.1739749099189853</v>
      </c>
      <c r="L6" s="49">
        <f>IF(ISERROR(RGDP_Can!L6/Tot_K_Can!L32),"..",RGDP_Can!L6/Tot_K_Can!L32)</f>
        <v>3.0372209115105315</v>
      </c>
      <c r="M6" s="49">
        <f>IF(ISERROR(RGDP_Can!M6/Tot_K_Can!M32),"..",RGDP_Can!M6/Tot_K_Can!M32)</f>
        <v>1.7703238030917003</v>
      </c>
      <c r="N6" s="49">
        <f>IF(ISERROR(RGDP_Can!N6/Tot_K_Can!N32),"..",RGDP_Can!N6/Tot_K_Can!N32)</f>
        <v>0.51849038571478279</v>
      </c>
      <c r="O6" s="49">
        <f>IF(ISERROR(RGDP_Can!O6/Tot_K_Can!O32),"..",RGDP_Can!O6/Tot_K_Can!O32)</f>
        <v>0.60125148924678717</v>
      </c>
      <c r="P6" s="49">
        <f>IF(ISERROR(RGDP_Can!P6/Tot_K_Can!P32),"..",RGDP_Can!P6/Tot_K_Can!P32)</f>
        <v>0.77991491366170163</v>
      </c>
      <c r="Q6" s="49">
        <f>IF(ISERROR(RGDP_Can!Q6/Tot_K_Can!Q32),"..",RGDP_Can!Q6/Tot_K_Can!Q32)</f>
        <v>6.4568651416865821</v>
      </c>
      <c r="R6" s="49">
        <f>IF(ISERROR(RGDP_Can!R6/Tot_K_Can!R32),"..",RGDP_Can!R6/Tot_K_Can!R32)</f>
        <v>7.1045946766905876</v>
      </c>
      <c r="S6" s="49">
        <f>IF(ISERROR(RGDP_Can!S6/Tot_K_Can!S32),"..",RGDP_Can!S6/Tot_K_Can!S32)</f>
        <v>1.0191078023501934</v>
      </c>
      <c r="T6" s="49">
        <f>IF(ISERROR(RGDP_Can!T6/Tot_K_Can!T32),"..",RGDP_Can!T6/Tot_K_Can!T32)</f>
        <v>1.5940786230433774</v>
      </c>
      <c r="U6" s="50">
        <f>IF(ISERROR(RGDP_Can!U6/Tot_K_Can!U32),"..",RGDP_Can!U6/Tot_K_Can!U32)</f>
        <v>5.6718884556239013</v>
      </c>
      <c r="V6" s="48">
        <f>IF(ISERROR(RGDP_Can!V6/Tot_K_Can!V32),"..",RGDP_Can!V6/Tot_K_Can!V32)</f>
        <v>0.9028420671973173</v>
      </c>
      <c r="W6" s="49">
        <f>IF(ISERROR(RGDP_Can!W6/Tot_K_Can!W32),"..",RGDP_Can!W6/Tot_K_Can!W32)</f>
        <v>0.57468722246388082</v>
      </c>
      <c r="X6" s="49" t="str">
        <f>IF(ISERROR(RGDP_Can!X6/Tot_K_Can!X32),"..",RGDP_Can!X6/Tot_K_Can!X32)</f>
        <v>..</v>
      </c>
      <c r="Y6" s="49" t="str">
        <f>IF(ISERROR(RGDP_Can!Y6/Tot_K_Can!Y32),"..",RGDP_Can!Y6/Tot_K_Can!Y32)</f>
        <v>..</v>
      </c>
      <c r="AB6" s="6"/>
    </row>
    <row r="7" spans="1:28">
      <c r="A7" s="5">
        <v>1999</v>
      </c>
      <c r="B7" s="47">
        <f>IF(ISERROR(RGDP_Can!B7/Tot_K_Can!B33),"..",RGDP_Can!B7/Tot_K_Can!B33)</f>
        <v>0.9121669583135158</v>
      </c>
      <c r="C7" s="48">
        <f>IF(ISERROR(RGDP_Can!C7/Tot_K_Can!C33),"..",RGDP_Can!C7/Tot_K_Can!C33)</f>
        <v>0.70457700440924065</v>
      </c>
      <c r="D7" s="49">
        <f>IF(ISERROR(RGDP_Can!D7/Tot_K_Can!D33),"..",RGDP_Can!D7/Tot_K_Can!D33)</f>
        <v>0.68083484006399042</v>
      </c>
      <c r="E7" s="49">
        <f>IF(ISERROR(RGDP_Can!E7/Tot_K_Can!E33),"..",RGDP_Can!E7/Tot_K_Can!E33)</f>
        <v>0.41861669020729431</v>
      </c>
      <c r="F7" s="49">
        <f>IF(ISERROR(RGDP_Can!F7/Tot_K_Can!F33),"..",RGDP_Can!F7/Tot_K_Can!F33)</f>
        <v>0.17622804723067187</v>
      </c>
      <c r="G7" s="49">
        <f>IF(ISERROR(RGDP_Can!G7/Tot_K_Can!G33),"..",RGDP_Can!G7/Tot_K_Can!G33)</f>
        <v>3.7634985959582012</v>
      </c>
      <c r="H7" s="49">
        <f>IF(ISERROR(RGDP_Can!H7/Tot_K_Can!H33),"..",RGDP_Can!H7/Tot_K_Can!H33)</f>
        <v>1.2991180631334578</v>
      </c>
      <c r="I7" s="49" t="str">
        <f>IF(ISERROR(RGDP_Can!I7/Tot_K_Can!I33),"..",RGDP_Can!I7/Tot_K_Can!I33)</f>
        <v>..</v>
      </c>
      <c r="J7" s="50" t="str">
        <f>IF(ISERROR(RGDP_Can!J7/Tot_K_Can!J33),"..",RGDP_Can!J7/Tot_K_Can!J33)</f>
        <v>..</v>
      </c>
      <c r="K7" s="49">
        <f>IF(ISERROR(RGDP_Can!K7/Tot_K_Can!K33),"..",RGDP_Can!K7/Tot_K_Can!K33)</f>
        <v>1.1813319634616091</v>
      </c>
      <c r="L7" s="49">
        <f>IF(ISERROR(RGDP_Can!L7/Tot_K_Can!L33),"..",RGDP_Can!L7/Tot_K_Can!L33)</f>
        <v>3.0862345112006748</v>
      </c>
      <c r="M7" s="49">
        <f>IF(ISERROR(RGDP_Can!M7/Tot_K_Can!M33),"..",RGDP_Can!M7/Tot_K_Can!M33)</f>
        <v>1.7999403582150455</v>
      </c>
      <c r="N7" s="49">
        <f>IF(ISERROR(RGDP_Can!N7/Tot_K_Can!N33),"..",RGDP_Can!N7/Tot_K_Can!N33)</f>
        <v>0.50660563011299342</v>
      </c>
      <c r="O7" s="49">
        <f>IF(ISERROR(RGDP_Can!O7/Tot_K_Can!O33),"..",RGDP_Can!O7/Tot_K_Can!O33)</f>
        <v>0.64907184150005759</v>
      </c>
      <c r="P7" s="49">
        <f>IF(ISERROR(RGDP_Can!P7/Tot_K_Can!P33),"..",RGDP_Can!P7/Tot_K_Can!P33)</f>
        <v>0.77559546212122332</v>
      </c>
      <c r="Q7" s="49">
        <f>IF(ISERROR(RGDP_Can!Q7/Tot_K_Can!Q33),"..",RGDP_Can!Q7/Tot_K_Can!Q33)</f>
        <v>5.8855234605972306</v>
      </c>
      <c r="R7" s="49">
        <f>IF(ISERROR(RGDP_Can!R7/Tot_K_Can!R33),"..",RGDP_Can!R7/Tot_K_Can!R33)</f>
        <v>7.7663863983035082</v>
      </c>
      <c r="S7" s="49">
        <f>IF(ISERROR(RGDP_Can!S7/Tot_K_Can!S33),"..",RGDP_Can!S7/Tot_K_Can!S33)</f>
        <v>1.0128230951385986</v>
      </c>
      <c r="T7" s="49">
        <f>IF(ISERROR(RGDP_Can!T7/Tot_K_Can!T33),"..",RGDP_Can!T7/Tot_K_Can!T33)</f>
        <v>1.6596185796350529</v>
      </c>
      <c r="U7" s="50">
        <f>IF(ISERROR(RGDP_Can!U7/Tot_K_Can!U33),"..",RGDP_Can!U7/Tot_K_Can!U33)</f>
        <v>5.7675833488051342</v>
      </c>
      <c r="V7" s="48">
        <f>IF(ISERROR(RGDP_Can!V7/Tot_K_Can!V33),"..",RGDP_Can!V7/Tot_K_Can!V33)</f>
        <v>0.9332049691853288</v>
      </c>
      <c r="W7" s="49">
        <f>IF(ISERROR(RGDP_Can!W7/Tot_K_Can!W33),"..",RGDP_Can!W7/Tot_K_Can!W33)</f>
        <v>0.60831757727255953</v>
      </c>
      <c r="X7" s="49" t="str">
        <f>IF(ISERROR(RGDP_Can!X7/Tot_K_Can!X33),"..",RGDP_Can!X7/Tot_K_Can!X33)</f>
        <v>..</v>
      </c>
      <c r="Y7" s="49" t="str">
        <f>IF(ISERROR(RGDP_Can!Y7/Tot_K_Can!Y33),"..",RGDP_Can!Y7/Tot_K_Can!Y33)</f>
        <v>..</v>
      </c>
      <c r="AB7" s="6"/>
    </row>
    <row r="8" spans="1:28">
      <c r="A8" s="5">
        <v>2000</v>
      </c>
      <c r="B8" s="47">
        <f>IF(ISERROR(RGDP_Can!B8/Tot_K_Can!B34),"..",RGDP_Can!B8/Tot_K_Can!B34)</f>
        <v>0.9462651423976528</v>
      </c>
      <c r="C8" s="48">
        <f>IF(ISERROR(RGDP_Can!C8/Tot_K_Can!C34),"..",RGDP_Can!C8/Tot_K_Can!C34)</f>
        <v>0.74085951847820941</v>
      </c>
      <c r="D8" s="49">
        <f>IF(ISERROR(RGDP_Can!D8/Tot_K_Can!D34),"..",RGDP_Can!D8/Tot_K_Can!D34)</f>
        <v>0.68462316665730427</v>
      </c>
      <c r="E8" s="49">
        <f>IF(ISERROR(RGDP_Can!E8/Tot_K_Can!E34),"..",RGDP_Can!E8/Tot_K_Can!E34)</f>
        <v>0.40365279083615391</v>
      </c>
      <c r="F8" s="49">
        <f>IF(ISERROR(RGDP_Can!F8/Tot_K_Can!F34),"..",RGDP_Can!F8/Tot_K_Can!F34)</f>
        <v>0.17952486260370926</v>
      </c>
      <c r="G8" s="49">
        <f>IF(ISERROR(RGDP_Can!G8/Tot_K_Can!G34),"..",RGDP_Can!G8/Tot_K_Can!G34)</f>
        <v>3.7549999637242171</v>
      </c>
      <c r="H8" s="49">
        <f>IF(ISERROR(RGDP_Can!H8/Tot_K_Can!H34),"..",RGDP_Can!H8/Tot_K_Can!H34)</f>
        <v>1.4176588291444163</v>
      </c>
      <c r="I8" s="49" t="str">
        <f>IF(ISERROR(RGDP_Can!I8/Tot_K_Can!I34),"..",RGDP_Can!I8/Tot_K_Can!I34)</f>
        <v>..</v>
      </c>
      <c r="J8" s="50" t="str">
        <f>IF(ISERROR(RGDP_Can!J8/Tot_K_Can!J34),"..",RGDP_Can!J8/Tot_K_Can!J34)</f>
        <v>..</v>
      </c>
      <c r="K8" s="49">
        <f>IF(ISERROR(RGDP_Can!K8/Tot_K_Can!K34),"..",RGDP_Can!K8/Tot_K_Can!K34)</f>
        <v>1.207757432757004</v>
      </c>
      <c r="L8" s="49">
        <f>IF(ISERROR(RGDP_Can!L8/Tot_K_Can!L34),"..",RGDP_Can!L8/Tot_K_Can!L34)</f>
        <v>3.1880613198955738</v>
      </c>
      <c r="M8" s="49">
        <f>IF(ISERROR(RGDP_Can!M8/Tot_K_Can!M34),"..",RGDP_Can!M8/Tot_K_Can!M34)</f>
        <v>1.8295197317100351</v>
      </c>
      <c r="N8" s="49">
        <f>IF(ISERROR(RGDP_Can!N8/Tot_K_Can!N34),"..",RGDP_Can!N8/Tot_K_Can!N34)</f>
        <v>0.52165212570558195</v>
      </c>
      <c r="O8" s="49">
        <f>IF(ISERROR(RGDP_Can!O8/Tot_K_Can!O34),"..",RGDP_Can!O8/Tot_K_Can!O34)</f>
        <v>0.67133344419385355</v>
      </c>
      <c r="P8" s="49">
        <f>IF(ISERROR(RGDP_Can!P8/Tot_K_Can!P34),"..",RGDP_Can!P8/Tot_K_Can!P34)</f>
        <v>0.7849554661334488</v>
      </c>
      <c r="Q8" s="49">
        <f>IF(ISERROR(RGDP_Can!Q8/Tot_K_Can!Q34),"..",RGDP_Can!Q8/Tot_K_Can!Q34)</f>
        <v>5.3242776885107554</v>
      </c>
      <c r="R8" s="49">
        <f>IF(ISERROR(RGDP_Can!R8/Tot_K_Can!R34),"..",RGDP_Can!R8/Tot_K_Can!R34)</f>
        <v>7.8015465729349733</v>
      </c>
      <c r="S8" s="49">
        <f>IF(ISERROR(RGDP_Can!S8/Tot_K_Can!S34),"..",RGDP_Can!S8/Tot_K_Can!S34)</f>
        <v>1.0390086724303036</v>
      </c>
      <c r="T8" s="49">
        <f>IF(ISERROR(RGDP_Can!T8/Tot_K_Can!T34),"..",RGDP_Can!T8/Tot_K_Can!T34)</f>
        <v>1.7500643738280155</v>
      </c>
      <c r="U8" s="50">
        <f>IF(ISERROR(RGDP_Can!U8/Tot_K_Can!U34),"..",RGDP_Can!U8/Tot_K_Can!U34)</f>
        <v>5.8362812411338378</v>
      </c>
      <c r="V8" s="48">
        <f>IF(ISERROR(RGDP_Can!V8/Tot_K_Can!V34),"..",RGDP_Can!V8/Tot_K_Can!V34)</f>
        <v>0.96857155982557841</v>
      </c>
      <c r="W8" s="49">
        <f>IF(ISERROR(RGDP_Can!W8/Tot_K_Can!W34),"..",RGDP_Can!W8/Tot_K_Can!W34)</f>
        <v>0.643281900551541</v>
      </c>
      <c r="X8" s="49" t="str">
        <f>IF(ISERROR(RGDP_Can!X8/Tot_K_Can!X34),"..",RGDP_Can!X8/Tot_K_Can!X34)</f>
        <v>..</v>
      </c>
      <c r="Y8" s="49" t="str">
        <f>IF(ISERROR(RGDP_Can!Y8/Tot_K_Can!Y34),"..",RGDP_Can!Y8/Tot_K_Can!Y34)</f>
        <v>..</v>
      </c>
      <c r="AB8" s="6"/>
    </row>
    <row r="9" spans="1:28">
      <c r="A9" s="5">
        <v>2001</v>
      </c>
      <c r="B9" s="47">
        <f>IF(ISERROR(RGDP_Can!B9/Tot_K_Can!B35),"..",RGDP_Can!B9/Tot_K_Can!B35)</f>
        <v>0.94266289227781586</v>
      </c>
      <c r="C9" s="48">
        <f>IF(ISERROR(RGDP_Can!C9/Tot_K_Can!C35),"..",RGDP_Can!C9/Tot_K_Can!C35)</f>
        <v>0.7169783651441336</v>
      </c>
      <c r="D9" s="49">
        <f>IF(ISERROR(RGDP_Can!D9/Tot_K_Can!D35),"..",RGDP_Can!D9/Tot_K_Can!D35)</f>
        <v>0.64854360422651802</v>
      </c>
      <c r="E9" s="49">
        <f>IF(ISERROR(RGDP_Can!E9/Tot_K_Can!E35),"..",RGDP_Can!E9/Tot_K_Can!E35)</f>
        <v>0.37090687438466435</v>
      </c>
      <c r="F9" s="49">
        <f>IF(ISERROR(RGDP_Can!F9/Tot_K_Can!F35),"..",RGDP_Can!F9/Tot_K_Can!F35)</f>
        <v>0.17006468440476941</v>
      </c>
      <c r="G9" s="49">
        <f>IF(ISERROR(RGDP_Can!G9/Tot_K_Can!G35),"..",RGDP_Can!G9/Tot_K_Can!G35)</f>
        <v>3.8816691942664252</v>
      </c>
      <c r="H9" s="49">
        <f>IF(ISERROR(RGDP_Can!H9/Tot_K_Can!H35),"..",RGDP_Can!H9/Tot_K_Can!H35)</f>
        <v>1.4011437079041205</v>
      </c>
      <c r="I9" s="49" t="str">
        <f>IF(ISERROR(RGDP_Can!I9/Tot_K_Can!I35),"..",RGDP_Can!I9/Tot_K_Can!I35)</f>
        <v>..</v>
      </c>
      <c r="J9" s="50" t="str">
        <f>IF(ISERROR(RGDP_Can!J9/Tot_K_Can!J35),"..",RGDP_Can!J9/Tot_K_Can!J35)</f>
        <v>..</v>
      </c>
      <c r="K9" s="49">
        <f>IF(ISERROR(RGDP_Can!K9/Tot_K_Can!K35),"..",RGDP_Can!K9/Tot_K_Can!K35)</f>
        <v>1.2281324089743066</v>
      </c>
      <c r="L9" s="49">
        <f>IF(ISERROR(RGDP_Can!L9/Tot_K_Can!L35),"..",RGDP_Can!L9/Tot_K_Can!L35)</f>
        <v>3.1587564589171486</v>
      </c>
      <c r="M9" s="49">
        <f>IF(ISERROR(RGDP_Can!M9/Tot_K_Can!M35),"..",RGDP_Can!M9/Tot_K_Can!M35)</f>
        <v>1.8465661679090994</v>
      </c>
      <c r="N9" s="49">
        <f>IF(ISERROR(RGDP_Can!N9/Tot_K_Can!N35),"..",RGDP_Can!N9/Tot_K_Can!N35)</f>
        <v>0.52506496719206275</v>
      </c>
      <c r="O9" s="49">
        <f>IF(ISERROR(RGDP_Can!O9/Tot_K_Can!O35),"..",RGDP_Can!O9/Tot_K_Can!O35)</f>
        <v>0.68682420308159631</v>
      </c>
      <c r="P9" s="49">
        <f>IF(ISERROR(RGDP_Can!P9/Tot_K_Can!P35),"..",RGDP_Can!P9/Tot_K_Can!P35)</f>
        <v>0.81636168788804708</v>
      </c>
      <c r="Q9" s="49">
        <f>IF(ISERROR(RGDP_Can!Q9/Tot_K_Can!Q35),"..",RGDP_Can!Q9/Tot_K_Can!Q35)</f>
        <v>5.0931879209117596</v>
      </c>
      <c r="R9" s="49">
        <f>IF(ISERROR(RGDP_Can!R9/Tot_K_Can!R35),"..",RGDP_Can!R9/Tot_K_Can!R35)</f>
        <v>8.0677361500017728</v>
      </c>
      <c r="S9" s="49">
        <f>IF(ISERROR(RGDP_Can!S9/Tot_K_Can!S35),"..",RGDP_Can!S9/Tot_K_Can!S35)</f>
        <v>1.068162134414405</v>
      </c>
      <c r="T9" s="49">
        <f>IF(ISERROR(RGDP_Can!T9/Tot_K_Can!T35),"..",RGDP_Can!T9/Tot_K_Can!T35)</f>
        <v>1.8153199727214731</v>
      </c>
      <c r="U9" s="50">
        <f>IF(ISERROR(RGDP_Can!U9/Tot_K_Can!U35),"..",RGDP_Can!U9/Tot_K_Can!U35)</f>
        <v>5.7566058223805427</v>
      </c>
      <c r="V9" s="48">
        <f>IF(ISERROR(RGDP_Can!V9/Tot_K_Can!V35),"..",RGDP_Can!V9/Tot_K_Can!V35)</f>
        <v>0.96588194163095564</v>
      </c>
      <c r="W9" s="49">
        <f>IF(ISERROR(RGDP_Can!W9/Tot_K_Can!W35),"..",RGDP_Can!W9/Tot_K_Can!W35)</f>
        <v>0.6125157693930664</v>
      </c>
      <c r="X9" s="49" t="str">
        <f>IF(ISERROR(RGDP_Can!X9/Tot_K_Can!X35),"..",RGDP_Can!X9/Tot_K_Can!X35)</f>
        <v>..</v>
      </c>
      <c r="Y9" s="49" t="str">
        <f>IF(ISERROR(RGDP_Can!Y9/Tot_K_Can!Y35),"..",RGDP_Can!Y9/Tot_K_Can!Y35)</f>
        <v>..</v>
      </c>
      <c r="AB9" s="6"/>
    </row>
    <row r="10" spans="1:28">
      <c r="A10" s="5">
        <v>2002</v>
      </c>
      <c r="B10" s="47">
        <f>IF(ISERROR(RGDP_Can!B10/Tot_K_Can!B36),"..",RGDP_Can!B10/Tot_K_Can!B36)</f>
        <v>0.96275180719251163</v>
      </c>
      <c r="C10" s="48">
        <f>IF(ISERROR(RGDP_Can!C10/Tot_K_Can!C36),"..",RGDP_Can!C10/Tot_K_Can!C36)</f>
        <v>0.72970710633954428</v>
      </c>
      <c r="D10" s="49">
        <f>IF(ISERROR(RGDP_Can!D10/Tot_K_Can!D36),"..",RGDP_Can!D10/Tot_K_Can!D36)</f>
        <v>0.61164655163099269</v>
      </c>
      <c r="E10" s="49">
        <f>IF(ISERROR(RGDP_Can!E10/Tot_K_Can!E36),"..",RGDP_Can!E10/Tot_K_Can!E36)</f>
        <v>0.3719552719876219</v>
      </c>
      <c r="F10" s="49">
        <f>IF(ISERROR(RGDP_Can!F10/Tot_K_Can!F36),"..",RGDP_Can!F10/Tot_K_Can!F36)</f>
        <v>0.18040470483488627</v>
      </c>
      <c r="G10" s="49">
        <f>IF(ISERROR(RGDP_Can!G10/Tot_K_Can!G36),"..",RGDP_Can!G10/Tot_K_Can!G36)</f>
        <v>4.0088273579472524</v>
      </c>
      <c r="H10" s="49">
        <f>IF(ISERROR(RGDP_Can!H10/Tot_K_Can!H36),"..",RGDP_Can!H10/Tot_K_Can!H36)</f>
        <v>1.4652475826331295</v>
      </c>
      <c r="I10" s="49" t="str">
        <f>IF(ISERROR(RGDP_Can!I10/Tot_K_Can!I36),"..",RGDP_Can!I10/Tot_K_Can!I36)</f>
        <v>..</v>
      </c>
      <c r="J10" s="50" t="str">
        <f>IF(ISERROR(RGDP_Can!J10/Tot_K_Can!J36),"..",RGDP_Can!J10/Tot_K_Can!J36)</f>
        <v>..</v>
      </c>
      <c r="K10" s="49">
        <f>IF(ISERROR(RGDP_Can!K10/Tot_K_Can!K36),"..",RGDP_Can!K10/Tot_K_Can!K36)</f>
        <v>1.254953139684998</v>
      </c>
      <c r="L10" s="49">
        <f>IF(ISERROR(RGDP_Can!L10/Tot_K_Can!L36),"..",RGDP_Can!L10/Tot_K_Can!L36)</f>
        <v>3.1918322446384186</v>
      </c>
      <c r="M10" s="49">
        <f>IF(ISERROR(RGDP_Can!M10/Tot_K_Can!M36),"..",RGDP_Can!M10/Tot_K_Can!M36)</f>
        <v>1.8921412937191999</v>
      </c>
      <c r="N10" s="49">
        <f>IF(ISERROR(RGDP_Can!N10/Tot_K_Can!N36),"..",RGDP_Can!N10/Tot_K_Can!N36)</f>
        <v>0.51730431763186735</v>
      </c>
      <c r="O10" s="49">
        <f>IF(ISERROR(RGDP_Can!O10/Tot_K_Can!O36),"..",RGDP_Can!O10/Tot_K_Can!O36)</f>
        <v>0.70536957438006087</v>
      </c>
      <c r="P10" s="49">
        <f>IF(ISERROR(RGDP_Can!P10/Tot_K_Can!P36),"..",RGDP_Can!P10/Tot_K_Can!P36)</f>
        <v>0.84665005808041049</v>
      </c>
      <c r="Q10" s="49">
        <f>IF(ISERROR(RGDP_Can!Q10/Tot_K_Can!Q36),"..",RGDP_Can!Q10/Tot_K_Can!Q36)</f>
        <v>4.7991969850847322</v>
      </c>
      <c r="R10" s="49">
        <f>IF(ISERROR(RGDP_Can!R10/Tot_K_Can!R36),"..",RGDP_Can!R10/Tot_K_Can!R36)</f>
        <v>8.3251936708435519</v>
      </c>
      <c r="S10" s="49">
        <f>IF(ISERROR(RGDP_Can!S10/Tot_K_Can!S36),"..",RGDP_Can!S10/Tot_K_Can!S36)</f>
        <v>1.0483621176913898</v>
      </c>
      <c r="T10" s="49">
        <f>IF(ISERROR(RGDP_Can!T10/Tot_K_Can!T36),"..",RGDP_Can!T10/Tot_K_Can!T36)</f>
        <v>1.8217008994689883</v>
      </c>
      <c r="U10" s="50">
        <f>IF(ISERROR(RGDP_Can!U10/Tot_K_Can!U36),"..",RGDP_Can!U10/Tot_K_Can!U36)</f>
        <v>5.8366862908989585</v>
      </c>
      <c r="V10" s="48">
        <f>IF(ISERROR(RGDP_Can!V10/Tot_K_Can!V36),"..",RGDP_Can!V10/Tot_K_Can!V36)</f>
        <v>0.98870697071089431</v>
      </c>
      <c r="W10" s="49">
        <f>IF(ISERROR(RGDP_Can!W10/Tot_K_Can!W36),"..",RGDP_Can!W10/Tot_K_Can!W36)</f>
        <v>0.62489388427494408</v>
      </c>
      <c r="X10" s="49" t="str">
        <f>IF(ISERROR(RGDP_Can!X10/Tot_K_Can!X36),"..",RGDP_Can!X10/Tot_K_Can!X36)</f>
        <v>..</v>
      </c>
      <c r="Y10" s="49" t="str">
        <f>IF(ISERROR(RGDP_Can!Y10/Tot_K_Can!Y36),"..",RGDP_Can!Y10/Tot_K_Can!Y36)</f>
        <v>..</v>
      </c>
      <c r="AB10" s="6"/>
    </row>
    <row r="11" spans="1:28">
      <c r="A11" s="5">
        <v>2003</v>
      </c>
      <c r="B11" s="47">
        <f>IF(ISERROR(RGDP_Can!B11/Tot_K_Can!B37),"..",RGDP_Can!B11/Tot_K_Can!B37)</f>
        <v>0.96923732185859413</v>
      </c>
      <c r="C11" s="48">
        <f>IF(ISERROR(RGDP_Can!C11/Tot_K_Can!C37),"..",RGDP_Can!C11/Tot_K_Can!C37)</f>
        <v>0.72631519809850775</v>
      </c>
      <c r="D11" s="49">
        <f>IF(ISERROR(RGDP_Can!D11/Tot_K_Can!D37),"..",RGDP_Can!D11/Tot_K_Can!D37)</f>
        <v>0.674641962276881</v>
      </c>
      <c r="E11" s="49">
        <f>IF(ISERROR(RGDP_Can!E11/Tot_K_Can!E37),"..",RGDP_Can!E11/Tot_K_Can!E37)</f>
        <v>0.36127076934803665</v>
      </c>
      <c r="F11" s="49">
        <f>IF(ISERROR(RGDP_Can!F11/Tot_K_Can!F37),"..",RGDP_Can!F11/Tot_K_Can!F37)</f>
        <v>0.17953018367547394</v>
      </c>
      <c r="G11" s="49">
        <f>IF(ISERROR(RGDP_Can!G11/Tot_K_Can!G37),"..",RGDP_Can!G11/Tot_K_Can!G37)</f>
        <v>4.0270004371952242</v>
      </c>
      <c r="H11" s="49">
        <f>IF(ISERROR(RGDP_Can!H11/Tot_K_Can!H37),"..",RGDP_Can!H11/Tot_K_Can!H37)</f>
        <v>1.4710381168247502</v>
      </c>
      <c r="I11" s="49" t="str">
        <f>IF(ISERROR(RGDP_Can!I11/Tot_K_Can!I37),"..",RGDP_Can!I11/Tot_K_Can!I37)</f>
        <v>..</v>
      </c>
      <c r="J11" s="50" t="str">
        <f>IF(ISERROR(RGDP_Can!J11/Tot_K_Can!J37),"..",RGDP_Can!J11/Tot_K_Can!J37)</f>
        <v>..</v>
      </c>
      <c r="K11" s="49">
        <f>IF(ISERROR(RGDP_Can!K11/Tot_K_Can!K37),"..",RGDP_Can!K11/Tot_K_Can!K37)</f>
        <v>1.2784704523052552</v>
      </c>
      <c r="L11" s="49">
        <f>IF(ISERROR(RGDP_Can!L11/Tot_K_Can!L37),"..",RGDP_Can!L11/Tot_K_Can!L37)</f>
        <v>3.2358432266775732</v>
      </c>
      <c r="M11" s="49">
        <f>IF(ISERROR(RGDP_Can!M11/Tot_K_Can!M37),"..",RGDP_Can!M11/Tot_K_Can!M37)</f>
        <v>1.8567734447682007</v>
      </c>
      <c r="N11" s="49">
        <f>IF(ISERROR(RGDP_Can!N11/Tot_K_Can!N37),"..",RGDP_Can!N11/Tot_K_Can!N37)</f>
        <v>0.52447372388482638</v>
      </c>
      <c r="O11" s="49">
        <f>IF(ISERROR(RGDP_Can!O11/Tot_K_Can!O37),"..",RGDP_Can!O11/Tot_K_Can!O37)</f>
        <v>0.7287886296044821</v>
      </c>
      <c r="P11" s="49">
        <f>IF(ISERROR(RGDP_Can!P11/Tot_K_Can!P37),"..",RGDP_Can!P11/Tot_K_Can!P37)</f>
        <v>0.86539479525400576</v>
      </c>
      <c r="Q11" s="49">
        <f>IF(ISERROR(RGDP_Can!Q11/Tot_K_Can!Q37),"..",RGDP_Can!Q11/Tot_K_Can!Q37)</f>
        <v>4.7497078300786404</v>
      </c>
      <c r="R11" s="49">
        <f>IF(ISERROR(RGDP_Can!R11/Tot_K_Can!R37),"..",RGDP_Can!R11/Tot_K_Can!R37)</f>
        <v>7.5771181232641966</v>
      </c>
      <c r="S11" s="49">
        <f>IF(ISERROR(RGDP_Can!S11/Tot_K_Can!S37),"..",RGDP_Can!S11/Tot_K_Can!S37)</f>
        <v>0.98647706791880096</v>
      </c>
      <c r="T11" s="49">
        <f>IF(ISERROR(RGDP_Can!T11/Tot_K_Can!T37),"..",RGDP_Can!T11/Tot_K_Can!T37)</f>
        <v>1.7407032875572201</v>
      </c>
      <c r="U11" s="50">
        <f>IF(ISERROR(RGDP_Can!U11/Tot_K_Can!U37),"..",RGDP_Can!U11/Tot_K_Can!U37)</f>
        <v>5.7734142830170869</v>
      </c>
      <c r="V11" s="48">
        <f>IF(ISERROR(RGDP_Can!V11/Tot_K_Can!V37),"..",RGDP_Can!V11/Tot_K_Can!V37)</f>
        <v>0.99219475421261083</v>
      </c>
      <c r="W11" s="49">
        <f>IF(ISERROR(RGDP_Can!W11/Tot_K_Can!W37),"..",RGDP_Can!W11/Tot_K_Can!W37)</f>
        <v>0.61409202823118592</v>
      </c>
      <c r="X11" s="49" t="str">
        <f>IF(ISERROR(RGDP_Can!X11/Tot_K_Can!X37),"..",RGDP_Can!X11/Tot_K_Can!X37)</f>
        <v>..</v>
      </c>
      <c r="Y11" s="49" t="str">
        <f>IF(ISERROR(RGDP_Can!Y11/Tot_K_Can!Y37),"..",RGDP_Can!Y11/Tot_K_Can!Y37)</f>
        <v>..</v>
      </c>
      <c r="AB11" s="6"/>
    </row>
    <row r="12" spans="1:28">
      <c r="A12" s="5">
        <v>2004</v>
      </c>
      <c r="B12" s="47">
        <f>IF(ISERROR(RGDP_Can!B12/Tot_K_Can!B38),"..",RGDP_Can!B12/Tot_K_Can!B38)</f>
        <v>0.98019749674373402</v>
      </c>
      <c r="C12" s="48">
        <f>IF(ISERROR(RGDP_Can!C12/Tot_K_Can!C38),"..",RGDP_Can!C12/Tot_K_Can!C38)</f>
        <v>0.72845636314861562</v>
      </c>
      <c r="D12" s="49">
        <f>IF(ISERROR(RGDP_Can!D12/Tot_K_Can!D38),"..",RGDP_Can!D12/Tot_K_Can!D38)</f>
        <v>0.74137859387651472</v>
      </c>
      <c r="E12" s="49">
        <f>IF(ISERROR(RGDP_Can!E12/Tot_K_Can!E38),"..",RGDP_Can!E12/Tot_K_Can!E38)</f>
        <v>0.33981476078456269</v>
      </c>
      <c r="F12" s="49">
        <f>IF(ISERROR(RGDP_Can!F12/Tot_K_Can!F38),"..",RGDP_Can!F12/Tot_K_Can!F38)</f>
        <v>0.17712755225501498</v>
      </c>
      <c r="G12" s="49">
        <f>IF(ISERROR(RGDP_Can!G12/Tot_K_Can!G38),"..",RGDP_Can!G12/Tot_K_Can!G38)</f>
        <v>4.0607741043658567</v>
      </c>
      <c r="H12" s="49">
        <f>IF(ISERROR(RGDP_Can!H12/Tot_K_Can!H38),"..",RGDP_Can!H12/Tot_K_Can!H38)</f>
        <v>1.5237078118042844</v>
      </c>
      <c r="I12" s="49" t="str">
        <f>IF(ISERROR(RGDP_Can!I12/Tot_K_Can!I38),"..",RGDP_Can!I12/Tot_K_Can!I38)</f>
        <v>..</v>
      </c>
      <c r="J12" s="50" t="str">
        <f>IF(ISERROR(RGDP_Can!J12/Tot_K_Can!J38),"..",RGDP_Can!J12/Tot_K_Can!J38)</f>
        <v>..</v>
      </c>
      <c r="K12" s="49">
        <f>IF(ISERROR(RGDP_Can!K12/Tot_K_Can!K38),"..",RGDP_Can!K12/Tot_K_Can!K38)</f>
        <v>1.3031461926359209</v>
      </c>
      <c r="L12" s="49">
        <f>IF(ISERROR(RGDP_Can!L12/Tot_K_Can!L38),"..",RGDP_Can!L12/Tot_K_Can!L38)</f>
        <v>3.2444345506970405</v>
      </c>
      <c r="M12" s="49">
        <f>IF(ISERROR(RGDP_Can!M12/Tot_K_Can!M38),"..",RGDP_Can!M12/Tot_K_Can!M38)</f>
        <v>1.7730807066825618</v>
      </c>
      <c r="N12" s="49">
        <f>IF(ISERROR(RGDP_Can!N12/Tot_K_Can!N38),"..",RGDP_Can!N12/Tot_K_Can!N38)</f>
        <v>0.55178192985746433</v>
      </c>
      <c r="O12" s="49">
        <f>IF(ISERROR(RGDP_Can!O12/Tot_K_Can!O38),"..",RGDP_Can!O12/Tot_K_Can!O38)</f>
        <v>0.75822652655384859</v>
      </c>
      <c r="P12" s="49">
        <f>IF(ISERROR(RGDP_Can!P12/Tot_K_Can!P38),"..",RGDP_Can!P12/Tot_K_Can!P38)</f>
        <v>0.88866158314973309</v>
      </c>
      <c r="Q12" s="49">
        <f>IF(ISERROR(RGDP_Can!Q12/Tot_K_Can!Q38),"..",RGDP_Can!Q12/Tot_K_Can!Q38)</f>
        <v>4.5927546881794861</v>
      </c>
      <c r="R12" s="49">
        <f>IF(ISERROR(RGDP_Can!R12/Tot_K_Can!R38),"..",RGDP_Can!R12/Tot_K_Can!R38)</f>
        <v>7.3467291128337644</v>
      </c>
      <c r="S12" s="49">
        <f>IF(ISERROR(RGDP_Can!S12/Tot_K_Can!S38),"..",RGDP_Can!S12/Tot_K_Can!S38)</f>
        <v>0.97383379032078288</v>
      </c>
      <c r="T12" s="49">
        <f>IF(ISERROR(RGDP_Can!T12/Tot_K_Can!T38),"..",RGDP_Can!T12/Tot_K_Can!T38)</f>
        <v>1.738321062696353</v>
      </c>
      <c r="U12" s="50">
        <f>IF(ISERROR(RGDP_Can!U12/Tot_K_Can!U38),"..",RGDP_Can!U12/Tot_K_Can!U38)</f>
        <v>5.6976708515593932</v>
      </c>
      <c r="V12" s="48">
        <f>IF(ISERROR(RGDP_Can!V12/Tot_K_Can!V38),"..",RGDP_Can!V12/Tot_K_Can!V38)</f>
        <v>1.0007937143851304</v>
      </c>
      <c r="W12" s="49">
        <f>IF(ISERROR(RGDP_Can!W12/Tot_K_Can!W38),"..",RGDP_Can!W12/Tot_K_Can!W38)</f>
        <v>0.60708603662853577</v>
      </c>
      <c r="X12" s="49" t="str">
        <f>IF(ISERROR(RGDP_Can!X12/Tot_K_Can!X38),"..",RGDP_Can!X12/Tot_K_Can!X38)</f>
        <v>..</v>
      </c>
      <c r="Y12" s="49" t="str">
        <f>IF(ISERROR(RGDP_Can!Y12/Tot_K_Can!Y38),"..",RGDP_Can!Y12/Tot_K_Can!Y38)</f>
        <v>..</v>
      </c>
      <c r="AB12" s="6"/>
    </row>
    <row r="13" spans="1:28">
      <c r="A13" s="5">
        <v>2005</v>
      </c>
      <c r="B13" s="47">
        <f>IF(ISERROR(RGDP_Can!B13/Tot_K_Can!B39),"..",RGDP_Can!B13/Tot_K_Can!B39)</f>
        <v>0.97608068848991703</v>
      </c>
      <c r="C13" s="48">
        <f>IF(ISERROR(RGDP_Can!C13/Tot_K_Can!C39),"..",RGDP_Can!C13/Tot_K_Can!C39)</f>
        <v>0.71577610800969338</v>
      </c>
      <c r="D13" s="49">
        <f>IF(ISERROR(RGDP_Can!D13/Tot_K_Can!D39),"..",RGDP_Can!D13/Tot_K_Can!D39)</f>
        <v>0.7626729698954009</v>
      </c>
      <c r="E13" s="49">
        <f>IF(ISERROR(RGDP_Can!E13/Tot_K_Can!E39),"..",RGDP_Can!E13/Tot_K_Can!E39)</f>
        <v>0.30668991735901208</v>
      </c>
      <c r="F13" s="49">
        <f>IF(ISERROR(RGDP_Can!F13/Tot_K_Can!F39),"..",RGDP_Can!F13/Tot_K_Can!F39)</f>
        <v>0.18579384866354398</v>
      </c>
      <c r="G13" s="49">
        <f>IF(ISERROR(RGDP_Can!G13/Tot_K_Can!G39),"..",RGDP_Can!G13/Tot_K_Can!G39)</f>
        <v>4.0492548607270269</v>
      </c>
      <c r="H13" s="49">
        <f>IF(ISERROR(RGDP_Can!H13/Tot_K_Can!H39),"..",RGDP_Can!H13/Tot_K_Can!H39)</f>
        <v>1.5564166219634323</v>
      </c>
      <c r="I13" s="49" t="str">
        <f>IF(ISERROR(RGDP_Can!I13/Tot_K_Can!I39),"..",RGDP_Can!I13/Tot_K_Can!I39)</f>
        <v>..</v>
      </c>
      <c r="J13" s="50" t="str">
        <f>IF(ISERROR(RGDP_Can!J13/Tot_K_Can!J39),"..",RGDP_Can!J13/Tot_K_Can!J39)</f>
        <v>..</v>
      </c>
      <c r="K13" s="49">
        <f>IF(ISERROR(RGDP_Can!K13/Tot_K_Can!K39),"..",RGDP_Can!K13/Tot_K_Can!K39)</f>
        <v>1.3169004838262208</v>
      </c>
      <c r="L13" s="49">
        <f>IF(ISERROR(RGDP_Can!L13/Tot_K_Can!L39),"..",RGDP_Can!L13/Tot_K_Can!L39)</f>
        <v>3.2650224171539963</v>
      </c>
      <c r="M13" s="49">
        <f>IF(ISERROR(RGDP_Can!M13/Tot_K_Can!M39),"..",RGDP_Can!M13/Tot_K_Can!M39)</f>
        <v>1.758517515971123</v>
      </c>
      <c r="N13" s="49">
        <f>IF(ISERROR(RGDP_Can!N13/Tot_K_Can!N39),"..",RGDP_Can!N13/Tot_K_Can!N39)</f>
        <v>0.56933911362281076</v>
      </c>
      <c r="O13" s="49">
        <f>IF(ISERROR(RGDP_Can!O13/Tot_K_Can!O39),"..",RGDP_Can!O13/Tot_K_Can!O39)</f>
        <v>0.7743004889236943</v>
      </c>
      <c r="P13" s="49">
        <f>IF(ISERROR(RGDP_Can!P13/Tot_K_Can!P39),"..",RGDP_Can!P13/Tot_K_Can!P39)</f>
        <v>0.89587261802928975</v>
      </c>
      <c r="Q13" s="49">
        <f>IF(ISERROR(RGDP_Can!Q13/Tot_K_Can!Q39),"..",RGDP_Can!Q13/Tot_K_Can!Q39)</f>
        <v>4.6081347978636993</v>
      </c>
      <c r="R13" s="49">
        <f>IF(ISERROR(RGDP_Can!R13/Tot_K_Can!R39),"..",RGDP_Can!R13/Tot_K_Can!R39)</f>
        <v>7.0163891487371375</v>
      </c>
      <c r="S13" s="49">
        <f>IF(ISERROR(RGDP_Can!S13/Tot_K_Can!S39),"..",RGDP_Can!S13/Tot_K_Can!S39)</f>
        <v>0.95435150609907893</v>
      </c>
      <c r="T13" s="49">
        <f>IF(ISERROR(RGDP_Can!T13/Tot_K_Can!T39),"..",RGDP_Can!T13/Tot_K_Can!T39)</f>
        <v>1.704108803871403</v>
      </c>
      <c r="U13" s="50">
        <f>IF(ISERROR(RGDP_Can!U13/Tot_K_Can!U39),"..",RGDP_Can!U13/Tot_K_Can!U39)</f>
        <v>5.6618652872648498</v>
      </c>
      <c r="V13" s="48">
        <f>IF(ISERROR(RGDP_Can!V13/Tot_K_Can!V39),"..",RGDP_Can!V13/Tot_K_Can!V39)</f>
        <v>0.9945754516961598</v>
      </c>
      <c r="W13" s="49">
        <f>IF(ISERROR(RGDP_Can!W13/Tot_K_Can!W39),"..",RGDP_Can!W13/Tot_K_Can!W39)</f>
        <v>0.58998189454932137</v>
      </c>
      <c r="X13" s="49" t="str">
        <f>IF(ISERROR(RGDP_Can!X13/Tot_K_Can!X39),"..",RGDP_Can!X13/Tot_K_Can!X39)</f>
        <v>..</v>
      </c>
      <c r="Y13" s="49" t="str">
        <f>IF(ISERROR(RGDP_Can!Y13/Tot_K_Can!Y39),"..",RGDP_Can!Y13/Tot_K_Can!Y39)</f>
        <v>..</v>
      </c>
      <c r="AB13" s="6"/>
    </row>
    <row r="14" spans="1:28">
      <c r="A14" s="5">
        <v>2006</v>
      </c>
      <c r="B14" s="47">
        <f>IF(ISERROR(RGDP_Can!B14/Tot_K_Can!B40),"..",RGDP_Can!B14/Tot_K_Can!B40)</f>
        <v>0.96350377429817036</v>
      </c>
      <c r="C14" s="48">
        <f>IF(ISERROR(RGDP_Can!C14/Tot_K_Can!C40),"..",RGDP_Can!C14/Tot_K_Can!C40)</f>
        <v>0.69173866553615548</v>
      </c>
      <c r="D14" s="49">
        <f>IF(ISERROR(RGDP_Can!D14/Tot_K_Can!D40),"..",RGDP_Can!D14/Tot_K_Can!D40)</f>
        <v>0.76605034519323401</v>
      </c>
      <c r="E14" s="49">
        <f>IF(ISERROR(RGDP_Can!E14/Tot_K_Can!E40),"..",RGDP_Can!E14/Tot_K_Can!E40)</f>
        <v>0.28468255160767136</v>
      </c>
      <c r="F14" s="49">
        <f>IF(ISERROR(RGDP_Can!F14/Tot_K_Can!F40),"..",RGDP_Can!F14/Tot_K_Can!F40)</f>
        <v>0.1789398600765448</v>
      </c>
      <c r="G14" s="49">
        <f>IF(ISERROR(RGDP_Can!G14/Tot_K_Can!G40),"..",RGDP_Can!G14/Tot_K_Can!G40)</f>
        <v>3.9600177000245518</v>
      </c>
      <c r="H14" s="49">
        <f>IF(ISERROR(RGDP_Can!H14/Tot_K_Can!H40),"..",RGDP_Can!H14/Tot_K_Can!H40)</f>
        <v>1.5519999379409131</v>
      </c>
      <c r="I14" s="49" t="str">
        <f>IF(ISERROR(RGDP_Can!I14/Tot_K_Can!I40),"..",RGDP_Can!I14/Tot_K_Can!I40)</f>
        <v>..</v>
      </c>
      <c r="J14" s="50" t="str">
        <f>IF(ISERROR(RGDP_Can!J14/Tot_K_Can!J40),"..",RGDP_Can!J14/Tot_K_Can!J40)</f>
        <v>..</v>
      </c>
      <c r="K14" s="49">
        <f>IF(ISERROR(RGDP_Can!K14/Tot_K_Can!K40),"..",RGDP_Can!K14/Tot_K_Can!K40)</f>
        <v>1.3257563826859295</v>
      </c>
      <c r="L14" s="49">
        <f>IF(ISERROR(RGDP_Can!L14/Tot_K_Can!L40),"..",RGDP_Can!L14/Tot_K_Can!L40)</f>
        <v>3.2471357628765793</v>
      </c>
      <c r="M14" s="49">
        <f>IF(ISERROR(RGDP_Can!M14/Tot_K_Can!M40),"..",RGDP_Can!M14/Tot_K_Can!M40)</f>
        <v>1.785765833158008</v>
      </c>
      <c r="N14" s="49">
        <f>IF(ISERROR(RGDP_Can!N14/Tot_K_Can!N40),"..",RGDP_Can!N14/Tot_K_Can!N40)</f>
        <v>0.57183058475771287</v>
      </c>
      <c r="O14" s="49">
        <f>IF(ISERROR(RGDP_Can!O14/Tot_K_Can!O40),"..",RGDP_Can!O14/Tot_K_Can!O40)</f>
        <v>0.80311837251300411</v>
      </c>
      <c r="P14" s="49">
        <f>IF(ISERROR(RGDP_Can!P14/Tot_K_Can!P40),"..",RGDP_Can!P14/Tot_K_Can!P40)</f>
        <v>0.89769595138375635</v>
      </c>
      <c r="Q14" s="49">
        <f>IF(ISERROR(RGDP_Can!Q14/Tot_K_Can!Q40),"..",RGDP_Can!Q14/Tot_K_Can!Q40)</f>
        <v>4.5696455329546737</v>
      </c>
      <c r="R14" s="49">
        <f>IF(ISERROR(RGDP_Can!R14/Tot_K_Can!R40),"..",RGDP_Can!R14/Tot_K_Can!R40)</f>
        <v>5.9124451530100668</v>
      </c>
      <c r="S14" s="49">
        <f>IF(ISERROR(RGDP_Can!S14/Tot_K_Can!S40),"..",RGDP_Can!S14/Tot_K_Can!S40)</f>
        <v>0.94159864123882109</v>
      </c>
      <c r="T14" s="49">
        <f>IF(ISERROR(RGDP_Can!T14/Tot_K_Can!T40),"..",RGDP_Can!T14/Tot_K_Can!T40)</f>
        <v>1.682368738566925</v>
      </c>
      <c r="U14" s="50">
        <f>IF(ISERROR(RGDP_Can!U14/Tot_K_Can!U40),"..",RGDP_Can!U14/Tot_K_Can!U40)</f>
        <v>5.7716589128440878</v>
      </c>
      <c r="V14" s="48">
        <f>IF(ISERROR(RGDP_Can!V14/Tot_K_Can!V40),"..",RGDP_Can!V14/Tot_K_Can!V40)</f>
        <v>0.97973097034701517</v>
      </c>
      <c r="W14" s="49">
        <f>IF(ISERROR(RGDP_Can!W14/Tot_K_Can!W40),"..",RGDP_Can!W14/Tot_K_Can!W40)</f>
        <v>0.56244833803414418</v>
      </c>
      <c r="X14" s="49" t="str">
        <f>IF(ISERROR(RGDP_Can!X14/Tot_K_Can!X40),"..",RGDP_Can!X14/Tot_K_Can!X40)</f>
        <v>..</v>
      </c>
      <c r="Y14" s="49" t="str">
        <f>IF(ISERROR(RGDP_Can!Y14/Tot_K_Can!Y40),"..",RGDP_Can!Y14/Tot_K_Can!Y40)</f>
        <v>..</v>
      </c>
      <c r="AB14" s="6"/>
    </row>
    <row r="15" spans="1:28">
      <c r="A15" s="5">
        <v>2007</v>
      </c>
      <c r="B15" s="47">
        <f>IF(ISERROR(RGDP_Can!B15/Tot_K_Can!B41),"..",RGDP_Can!B15/Tot_K_Can!B41)</f>
        <v>0.95161077521959925</v>
      </c>
      <c r="C15" s="48">
        <f>IF(ISERROR(RGDP_Can!C15/Tot_K_Can!C41),"..",RGDP_Can!C15/Tot_K_Can!C41)</f>
        <v>0.66934738177333553</v>
      </c>
      <c r="D15" s="49">
        <f>IF(ISERROR(RGDP_Can!D15/Tot_K_Can!D41),"..",RGDP_Can!D15/Tot_K_Can!D41)</f>
        <v>0.7545723800207027</v>
      </c>
      <c r="E15" s="49">
        <f>IF(ISERROR(RGDP_Can!E15/Tot_K_Can!E41),"..",RGDP_Can!E15/Tot_K_Can!E41)</f>
        <v>0.26799878977090891</v>
      </c>
      <c r="F15" s="49">
        <f>IF(ISERROR(RGDP_Can!F15/Tot_K_Can!F41),"..",RGDP_Can!F15/Tot_K_Can!F41)</f>
        <v>0.18251135760366183</v>
      </c>
      <c r="G15" s="49">
        <f>IF(ISERROR(RGDP_Can!G15/Tot_K_Can!G41),"..",RGDP_Can!G15/Tot_K_Can!G41)</f>
        <v>3.8218828354457175</v>
      </c>
      <c r="H15" s="49">
        <f>IF(ISERROR(RGDP_Can!H15/Tot_K_Can!H41),"..",RGDP_Can!H15/Tot_K_Can!H41)</f>
        <v>1.5203426713777117</v>
      </c>
      <c r="I15" s="49" t="str">
        <f>IF(ISERROR(RGDP_Can!I15/Tot_K_Can!I41),"..",RGDP_Can!I15/Tot_K_Can!I41)</f>
        <v>..</v>
      </c>
      <c r="J15" s="50" t="str">
        <f>IF(ISERROR(RGDP_Can!J15/Tot_K_Can!J41),"..",RGDP_Can!J15/Tot_K_Can!J41)</f>
        <v>..</v>
      </c>
      <c r="K15" s="49">
        <f>IF(ISERROR(RGDP_Can!K15/Tot_K_Can!K41),"..",RGDP_Can!K15/Tot_K_Can!K41)</f>
        <v>1.3365999569527123</v>
      </c>
      <c r="L15" s="49">
        <f>IF(ISERROR(RGDP_Can!L15/Tot_K_Can!L41),"..",RGDP_Can!L15/Tot_K_Can!L41)</f>
        <v>3.2703606621626671</v>
      </c>
      <c r="M15" s="49">
        <f>IF(ISERROR(RGDP_Can!M15/Tot_K_Can!M41),"..",RGDP_Can!M15/Tot_K_Can!M41)</f>
        <v>1.7581971770167055</v>
      </c>
      <c r="N15" s="49">
        <f>IF(ISERROR(RGDP_Can!N15/Tot_K_Can!N41),"..",RGDP_Can!N15/Tot_K_Can!N41)</f>
        <v>0.56011683722981453</v>
      </c>
      <c r="O15" s="49">
        <f>IF(ISERROR(RGDP_Can!O15/Tot_K_Can!O41),"..",RGDP_Can!O15/Tot_K_Can!O41)</f>
        <v>0.84814103532142182</v>
      </c>
      <c r="P15" s="49">
        <f>IF(ISERROR(RGDP_Can!P15/Tot_K_Can!P41),"..",RGDP_Can!P15/Tot_K_Can!P41)</f>
        <v>0.91330717448222931</v>
      </c>
      <c r="Q15" s="49">
        <f>IF(ISERROR(RGDP_Can!Q15/Tot_K_Can!Q41),"..",RGDP_Can!Q15/Tot_K_Can!Q41)</f>
        <v>4.4303792585435078</v>
      </c>
      <c r="R15" s="49">
        <f>IF(ISERROR(RGDP_Can!R15/Tot_K_Can!R41),"..",RGDP_Can!R15/Tot_K_Can!R41)</f>
        <v>5.5306033179789837</v>
      </c>
      <c r="S15" s="49">
        <f>IF(ISERROR(RGDP_Can!S15/Tot_K_Can!S41),"..",RGDP_Can!S15/Tot_K_Can!S41)</f>
        <v>0.90682802257197548</v>
      </c>
      <c r="T15" s="49">
        <f>IF(ISERROR(RGDP_Can!T15/Tot_K_Can!T41),"..",RGDP_Can!T15/Tot_K_Can!T41)</f>
        <v>1.6672895685847018</v>
      </c>
      <c r="U15" s="50">
        <f>IF(ISERROR(RGDP_Can!U15/Tot_K_Can!U41),"..",RGDP_Can!U15/Tot_K_Can!U41)</f>
        <v>5.8312402930964611</v>
      </c>
      <c r="V15" s="48">
        <f>IF(ISERROR(RGDP_Can!V15/Tot_K_Can!V41),"..",RGDP_Can!V15/Tot_K_Can!V41)</f>
        <v>0.96652957313741705</v>
      </c>
      <c r="W15" s="49">
        <f>IF(ISERROR(RGDP_Can!W15/Tot_K_Can!W41),"..",RGDP_Can!W15/Tot_K_Can!W41)</f>
        <v>0.53699354793833132</v>
      </c>
      <c r="X15" s="49" t="str">
        <f>IF(ISERROR(RGDP_Can!X15/Tot_K_Can!X41),"..",RGDP_Can!X15/Tot_K_Can!X41)</f>
        <v>..</v>
      </c>
      <c r="Y15" s="49" t="str">
        <f>IF(ISERROR(RGDP_Can!Y15/Tot_K_Can!Y41),"..",RGDP_Can!Y15/Tot_K_Can!Y41)</f>
        <v>..</v>
      </c>
      <c r="AB15" s="6"/>
    </row>
    <row r="16" spans="1:28">
      <c r="A16" s="5">
        <v>2008</v>
      </c>
      <c r="B16" s="47">
        <f>IF(ISERROR(RGDP_Can!B16/Tot_K_Can!B42),"..",RGDP_Can!B16/Tot_K_Can!B42)</f>
        <v>0.91973065649095287</v>
      </c>
      <c r="C16" s="48">
        <f>IF(ISERROR(RGDP_Can!C16/Tot_K_Can!C42),"..",RGDP_Can!C16/Tot_K_Can!C42)</f>
        <v>0.64104763934494779</v>
      </c>
      <c r="D16" s="49">
        <f>IF(ISERROR(RGDP_Can!D16/Tot_K_Can!D42),"..",RGDP_Can!D16/Tot_K_Can!D42)</f>
        <v>0.82639576153050143</v>
      </c>
      <c r="E16" s="49">
        <f>IF(ISERROR(RGDP_Can!E16/Tot_K_Can!E42),"..",RGDP_Can!E16/Tot_K_Can!E42)</f>
        <v>0.24629888277930082</v>
      </c>
      <c r="F16" s="49">
        <f>IF(ISERROR(RGDP_Can!F16/Tot_K_Can!F42),"..",RGDP_Can!F16/Tot_K_Can!F42)</f>
        <v>0.18549060104669959</v>
      </c>
      <c r="G16" s="49">
        <f>IF(ISERROR(RGDP_Can!G16/Tot_K_Can!G42),"..",RGDP_Can!G16/Tot_K_Can!G42)</f>
        <v>3.7211351351351354</v>
      </c>
      <c r="H16" s="49">
        <f>IF(ISERROR(RGDP_Can!H16/Tot_K_Can!H42),"..",RGDP_Can!H16/Tot_K_Can!H42)</f>
        <v>1.4627603562443925</v>
      </c>
      <c r="I16" s="49" t="str">
        <f>IF(ISERROR(RGDP_Can!I16/Tot_K_Can!I42),"..",RGDP_Can!I16/Tot_K_Can!I42)</f>
        <v>..</v>
      </c>
      <c r="J16" s="50" t="str">
        <f>IF(ISERROR(RGDP_Can!J16/Tot_K_Can!J42),"..",RGDP_Can!J16/Tot_K_Can!J42)</f>
        <v>..</v>
      </c>
      <c r="K16" s="49">
        <f>IF(ISERROR(RGDP_Can!K16/Tot_K_Can!K42),"..",RGDP_Can!K16/Tot_K_Can!K42)</f>
        <v>1.3037889157229674</v>
      </c>
      <c r="L16" s="49">
        <f>IF(ISERROR(RGDP_Can!L16/Tot_K_Can!L42),"..",RGDP_Can!L16/Tot_K_Can!L42)</f>
        <v>3.0561463523854262</v>
      </c>
      <c r="M16" s="49">
        <f>IF(ISERROR(RGDP_Can!M16/Tot_K_Can!M42),"..",RGDP_Can!M16/Tot_K_Can!M42)</f>
        <v>1.6941637531092728</v>
      </c>
      <c r="N16" s="49">
        <f>IF(ISERROR(RGDP_Can!N16/Tot_K_Can!N42),"..",RGDP_Can!N16/Tot_K_Can!N42)</f>
        <v>0.53080177373198645</v>
      </c>
      <c r="O16" s="49">
        <f>IF(ISERROR(RGDP_Can!O16/Tot_K_Can!O42),"..",RGDP_Can!O16/Tot_K_Can!O42)</f>
        <v>0.84911686509544548</v>
      </c>
      <c r="P16" s="49">
        <f>IF(ISERROR(RGDP_Can!P16/Tot_K_Can!P42),"..",RGDP_Can!P16/Tot_K_Can!P42)</f>
        <v>0.91368775768448363</v>
      </c>
      <c r="Q16" s="49">
        <f>IF(ISERROR(RGDP_Can!Q16/Tot_K_Can!Q42),"..",RGDP_Can!Q16/Tot_K_Can!Q42)</f>
        <v>4.1808875685685827</v>
      </c>
      <c r="R16" s="49">
        <f>IF(ISERROR(RGDP_Can!R16/Tot_K_Can!R42),"..",RGDP_Can!R16/Tot_K_Can!R42)</f>
        <v>4.8960934682903687</v>
      </c>
      <c r="S16" s="49">
        <f>IF(ISERROR(RGDP_Can!S16/Tot_K_Can!S42),"..",RGDP_Can!S16/Tot_K_Can!S42)</f>
        <v>0.85416240735415538</v>
      </c>
      <c r="T16" s="49">
        <f>IF(ISERROR(RGDP_Can!T16/Tot_K_Can!T42),"..",RGDP_Can!T16/Tot_K_Can!T42)</f>
        <v>1.6129897138423677</v>
      </c>
      <c r="U16" s="50">
        <f>IF(ISERROR(RGDP_Can!U16/Tot_K_Can!U42),"..",RGDP_Can!U16/Tot_K_Can!U42)</f>
        <v>5.7406864457318107</v>
      </c>
      <c r="V16" s="48">
        <f>IF(ISERROR(RGDP_Can!V16/Tot_K_Can!V42),"..",RGDP_Can!V16/Tot_K_Can!V42)</f>
        <v>0.93060033268584352</v>
      </c>
      <c r="W16" s="49">
        <f>IF(ISERROR(RGDP_Can!W16/Tot_K_Can!W42),"..",RGDP_Can!W16/Tot_K_Can!W42)</f>
        <v>0.50142844361784378</v>
      </c>
      <c r="X16" s="49" t="str">
        <f>IF(ISERROR(RGDP_Can!X16/Tot_K_Can!X42),"..",RGDP_Can!X16/Tot_K_Can!X42)</f>
        <v>..</v>
      </c>
      <c r="Y16" s="49" t="str">
        <f>IF(ISERROR(RGDP_Can!Y16/Tot_K_Can!Y42),"..",RGDP_Can!Y16/Tot_K_Can!Y42)</f>
        <v>..</v>
      </c>
      <c r="AB16" s="6"/>
    </row>
    <row r="17" spans="1:28">
      <c r="A17" s="5">
        <v>2009</v>
      </c>
      <c r="B17" s="47">
        <f>IF(ISERROR(RGDP_Can!B17/Tot_K_Can!B43),"..",RGDP_Can!B17/Tot_K_Can!B43)</f>
        <v>0.8812259759360267</v>
      </c>
      <c r="C17" s="48">
        <f>IF(ISERROR(RGDP_Can!C17/Tot_K_Can!C43),"..",RGDP_Can!C17/Tot_K_Can!C43)</f>
        <v>0.5875887267285651</v>
      </c>
      <c r="D17" s="49">
        <f>IF(ISERROR(RGDP_Can!D17/Tot_K_Can!D43),"..",RGDP_Can!D17/Tot_K_Can!D43)</f>
        <v>0.77402860391632533</v>
      </c>
      <c r="E17" s="49">
        <f>IF(ISERROR(RGDP_Can!E17/Tot_K_Can!E43),"..",RGDP_Can!E17/Tot_K_Can!E43)</f>
        <v>0.2325014520882529</v>
      </c>
      <c r="F17" s="49">
        <f>IF(ISERROR(RGDP_Can!F17/Tot_K_Can!F43),"..",RGDP_Can!F17/Tot_K_Can!F43)</f>
        <v>0.17364060402703788</v>
      </c>
      <c r="G17" s="49">
        <f>IF(ISERROR(RGDP_Can!G17/Tot_K_Can!G43),"..",RGDP_Can!G17/Tot_K_Can!G43)</f>
        <v>3.3247580625419224</v>
      </c>
      <c r="H17" s="49">
        <f>IF(ISERROR(RGDP_Can!H17/Tot_K_Can!H43),"..",RGDP_Can!H17/Tot_K_Can!H43)</f>
        <v>1.3651008869169516</v>
      </c>
      <c r="I17" s="49" t="str">
        <f>IF(ISERROR(RGDP_Can!I17/Tot_K_Can!I43),"..",RGDP_Can!I17/Tot_K_Can!I43)</f>
        <v>..</v>
      </c>
      <c r="J17" s="50" t="str">
        <f>IF(ISERROR(RGDP_Can!J17/Tot_K_Can!J43),"..",RGDP_Can!J17/Tot_K_Can!J43)</f>
        <v>..</v>
      </c>
      <c r="K17" s="49">
        <f>IF(ISERROR(RGDP_Can!K17/Tot_K_Can!K43),"..",RGDP_Can!K17/Tot_K_Can!K43)</f>
        <v>1.2889914500873956</v>
      </c>
      <c r="L17" s="49">
        <f>IF(ISERROR(RGDP_Can!L17/Tot_K_Can!L43),"..",RGDP_Can!L17/Tot_K_Can!L43)</f>
        <v>2.8242325154622216</v>
      </c>
      <c r="M17" s="49">
        <f>IF(ISERROR(RGDP_Can!M17/Tot_K_Can!M43),"..",RGDP_Can!M17/Tot_K_Can!M43)</f>
        <v>1.6864886778314701</v>
      </c>
      <c r="N17" s="49">
        <f>IF(ISERROR(RGDP_Can!N17/Tot_K_Can!N43),"..",RGDP_Can!N17/Tot_K_Can!N43)</f>
        <v>0.49695334080241071</v>
      </c>
      <c r="O17" s="49">
        <f>IF(ISERROR(RGDP_Can!O17/Tot_K_Can!O43),"..",RGDP_Can!O17/Tot_K_Can!O43)</f>
        <v>0.85546162853899899</v>
      </c>
      <c r="P17" s="49">
        <f>IF(ISERROR(RGDP_Can!P17/Tot_K_Can!P43),"..",RGDP_Can!P17/Tot_K_Can!P43)</f>
        <v>0.95549508018239082</v>
      </c>
      <c r="Q17" s="49">
        <f>IF(ISERROR(RGDP_Can!Q17/Tot_K_Can!Q43),"..",RGDP_Can!Q17/Tot_K_Can!Q43)</f>
        <v>4.0608369804569229</v>
      </c>
      <c r="R17" s="49">
        <f>IF(ISERROR(RGDP_Can!R17/Tot_K_Can!R43),"..",RGDP_Can!R17/Tot_K_Can!R43)</f>
        <v>4.4536314577852183</v>
      </c>
      <c r="S17" s="49">
        <f>IF(ISERROR(RGDP_Can!S17/Tot_K_Can!S43),"..",RGDP_Can!S17/Tot_K_Can!S43)</f>
        <v>0.84431770398185813</v>
      </c>
      <c r="T17" s="49">
        <f>IF(ISERROR(RGDP_Can!T17/Tot_K_Can!T43),"..",RGDP_Can!T17/Tot_K_Can!T43)</f>
        <v>1.4834651591030341</v>
      </c>
      <c r="U17" s="50">
        <f>IF(ISERROR(RGDP_Can!U17/Tot_K_Can!U43),"..",RGDP_Can!U17/Tot_K_Can!U43)</f>
        <v>5.6255474726811601</v>
      </c>
      <c r="V17" s="48">
        <f>IF(ISERROR(RGDP_Can!V17/Tot_K_Can!V43),"..",RGDP_Can!V17/Tot_K_Can!V43)</f>
        <v>0.89175124501666814</v>
      </c>
      <c r="W17" s="49">
        <f>IF(ISERROR(RGDP_Can!W17/Tot_K_Can!W43),"..",RGDP_Can!W17/Tot_K_Can!W43)</f>
        <v>0.45972247887516493</v>
      </c>
      <c r="X17" s="49" t="str">
        <f>IF(ISERROR(RGDP_Can!X17/Tot_K_Can!X43),"..",RGDP_Can!X17/Tot_K_Can!X43)</f>
        <v>..</v>
      </c>
      <c r="Y17" s="49" t="str">
        <f>IF(ISERROR(RGDP_Can!Y17/Tot_K_Can!Y43),"..",RGDP_Can!Y17/Tot_K_Can!Y43)</f>
        <v>..</v>
      </c>
      <c r="AB17" s="6"/>
    </row>
    <row r="18" spans="1:28">
      <c r="A18" s="5">
        <v>2010</v>
      </c>
      <c r="B18" s="47">
        <f>IF(ISERROR(RGDP_Can!B18/Tot_K_Can!B44),"..",RGDP_Can!B18/Tot_K_Can!B44)</f>
        <v>0.91108597096001243</v>
      </c>
      <c r="C18" s="48">
        <f>IF(ISERROR(RGDP_Can!C18/Tot_K_Can!C44),"..",RGDP_Can!C18/Tot_K_Can!C44)</f>
        <v>0.61774864493966197</v>
      </c>
      <c r="D18" s="49">
        <f>IF(ISERROR(RGDP_Can!D18/Tot_K_Can!D44),"..",RGDP_Can!D18/Tot_K_Can!D44)</f>
        <v>0.78756941936001745</v>
      </c>
      <c r="E18" s="49">
        <f>IF(ISERROR(RGDP_Can!E18/Tot_K_Can!E44),"..",RGDP_Can!E18/Tot_K_Can!E44)</f>
        <v>0.24635209040544578</v>
      </c>
      <c r="F18" s="49">
        <f>IF(ISERROR(RGDP_Can!F18/Tot_K_Can!F44),"..",RGDP_Can!F18/Tot_K_Can!F44)</f>
        <v>0.16920296214788247</v>
      </c>
      <c r="G18" s="49">
        <f>IF(ISERROR(RGDP_Can!G18/Tot_K_Can!G44),"..",RGDP_Can!G18/Tot_K_Can!G44)</f>
        <v>3.4427192686040398</v>
      </c>
      <c r="H18" s="49">
        <f>IF(ISERROR(RGDP_Can!H18/Tot_K_Can!H44),"..",RGDP_Can!H18/Tot_K_Can!H44)</f>
        <v>1.5052682436773106</v>
      </c>
      <c r="I18" s="49" t="str">
        <f>IF(ISERROR(RGDP_Can!I18/Tot_K_Can!I44),"..",RGDP_Can!I18/Tot_K_Can!I44)</f>
        <v>..</v>
      </c>
      <c r="J18" s="50" t="str">
        <f>IF(ISERROR(RGDP_Can!J18/Tot_K_Can!J44),"..",RGDP_Can!J18/Tot_K_Can!J44)</f>
        <v>..</v>
      </c>
      <c r="K18" s="49">
        <f>IF(ISERROR(RGDP_Can!K18/Tot_K_Can!K44),"..",RGDP_Can!K18/Tot_K_Can!K44)</f>
        <v>1.3167936781598535</v>
      </c>
      <c r="L18" s="49">
        <f>IF(ISERROR(RGDP_Can!L18/Tot_K_Can!L44),"..",RGDP_Can!L18/Tot_K_Can!L44)</f>
        <v>2.9646654458495809</v>
      </c>
      <c r="M18" s="49">
        <f>IF(ISERROR(RGDP_Can!M18/Tot_K_Can!M44),"..",RGDP_Can!M18/Tot_K_Can!M44)</f>
        <v>1.7716673154397038</v>
      </c>
      <c r="N18" s="49">
        <f>IF(ISERROR(RGDP_Can!N18/Tot_K_Can!N44),"..",RGDP_Can!N18/Tot_K_Can!N44)</f>
        <v>0.50439001523275939</v>
      </c>
      <c r="O18" s="49">
        <f>IF(ISERROR(RGDP_Can!O18/Tot_K_Can!O44),"..",RGDP_Can!O18/Tot_K_Can!O44)</f>
        <v>0.85887315588415047</v>
      </c>
      <c r="P18" s="49">
        <f>IF(ISERROR(RGDP_Can!P18/Tot_K_Can!P44),"..",RGDP_Can!P18/Tot_K_Can!P44)</f>
        <v>0.9914413999911208</v>
      </c>
      <c r="Q18" s="49">
        <f>IF(ISERROR(RGDP_Can!Q18/Tot_K_Can!Q44),"..",RGDP_Can!Q18/Tot_K_Can!Q44)</f>
        <v>3.9076510456117237</v>
      </c>
      <c r="R18" s="49">
        <f>IF(ISERROR(RGDP_Can!R18/Tot_K_Can!R44),"..",RGDP_Can!R18/Tot_K_Can!R44)</f>
        <v>4.2597270398107998</v>
      </c>
      <c r="S18" s="49">
        <f>IF(ISERROR(RGDP_Can!S18/Tot_K_Can!S44),"..",RGDP_Can!S18/Tot_K_Can!S44)</f>
        <v>0.83280022016295652</v>
      </c>
      <c r="T18" s="49">
        <f>IF(ISERROR(RGDP_Can!T18/Tot_K_Can!T44),"..",RGDP_Can!T18/Tot_K_Can!T44)</f>
        <v>1.5044473606134607</v>
      </c>
      <c r="U18" s="50">
        <f>IF(ISERROR(RGDP_Can!U18/Tot_K_Can!U44),"..",RGDP_Can!U18/Tot_K_Can!U44)</f>
        <v>5.6454603754397246</v>
      </c>
      <c r="V18" s="48">
        <f>IF(ISERROR(RGDP_Can!V18/Tot_K_Can!V44),"..",RGDP_Can!V18/Tot_K_Can!V44)</f>
        <v>0.92270850539817828</v>
      </c>
      <c r="W18" s="49">
        <f>IF(ISERROR(RGDP_Can!W18/Tot_K_Can!W44),"..",RGDP_Can!W18/Tot_K_Can!W44)</f>
        <v>0.48152644022534313</v>
      </c>
      <c r="X18" s="49" t="str">
        <f>IF(ISERROR(RGDP_Can!X18/Tot_K_Can!X44),"..",RGDP_Can!X18/Tot_K_Can!X44)</f>
        <v>..</v>
      </c>
      <c r="Y18" s="49" t="str">
        <f>IF(ISERROR(RGDP_Can!Y18/Tot_K_Can!Y44),"..",RGDP_Can!Y18/Tot_K_Can!Y44)</f>
        <v>..</v>
      </c>
      <c r="AB18" s="6"/>
    </row>
    <row r="20" spans="1:28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8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0.4034174918536193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-0.38982101682241144</v>
      </c>
      <c r="D21" s="9">
        <f t="shared" si="0"/>
        <v>2.0796202863157642</v>
      </c>
      <c r="E21" s="9">
        <f t="shared" si="0"/>
        <v>-4.3884623200827866</v>
      </c>
      <c r="F21" s="9">
        <f t="shared" si="0"/>
        <v>-8.9174009788806075E-2</v>
      </c>
      <c r="G21" s="9">
        <f t="shared" si="0"/>
        <v>-0.81687502488234642</v>
      </c>
      <c r="H21" s="9">
        <f t="shared" si="0"/>
        <v>1.9730091327498922</v>
      </c>
      <c r="I21" s="9" t="str">
        <f t="shared" si="0"/>
        <v>n.a.</v>
      </c>
      <c r="J21" s="20" t="str">
        <f t="shared" si="0"/>
        <v>n.a.</v>
      </c>
      <c r="K21" s="9">
        <f t="shared" si="0"/>
        <v>0.92453575603921312</v>
      </c>
      <c r="L21" s="9">
        <f t="shared" si="0"/>
        <v>8.4000244536142077E-3</v>
      </c>
      <c r="M21" s="9">
        <f t="shared" si="0"/>
        <v>0.23827360515502605</v>
      </c>
      <c r="N21" s="9">
        <f t="shared" si="0"/>
        <v>-0.56451488937951932</v>
      </c>
      <c r="O21" s="9">
        <f t="shared" si="0"/>
        <v>3.1635920360913783</v>
      </c>
      <c r="P21" s="9">
        <f t="shared" si="0"/>
        <v>1.7864572987911664</v>
      </c>
      <c r="Q21" s="9">
        <f t="shared" si="0"/>
        <v>-4.7927084731465452</v>
      </c>
      <c r="R21" s="9">
        <f t="shared" si="0"/>
        <v>-3.4381625481589295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-1.5282443916986632</v>
      </c>
      <c r="T21" s="9">
        <f t="shared" si="1"/>
        <v>-0.10633849972303544</v>
      </c>
      <c r="U21" s="20">
        <f t="shared" si="1"/>
        <v>-0.31582634927251885</v>
      </c>
      <c r="V21" s="9">
        <f t="shared" si="1"/>
        <v>0.29740721534330383</v>
      </c>
      <c r="W21" s="9">
        <f t="shared" si="1"/>
        <v>-1.1732751570177169</v>
      </c>
      <c r="X21" s="9" t="str">
        <f t="shared" si="1"/>
        <v>n.a.</v>
      </c>
      <c r="Y21" s="9" t="str">
        <f t="shared" si="1"/>
        <v>n.a.</v>
      </c>
    </row>
    <row r="22" spans="1:28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3.0531586450854631</v>
      </c>
      <c r="C22" s="9">
        <f t="shared" si="0"/>
        <v>4.461793152297977</v>
      </c>
      <c r="D22" s="9">
        <f t="shared" si="0"/>
        <v>4.3414291855487619</v>
      </c>
      <c r="E22" s="9">
        <f t="shared" si="0"/>
        <v>-2.9426234643521121</v>
      </c>
      <c r="F22" s="9">
        <f t="shared" si="0"/>
        <v>1.5998954957084921</v>
      </c>
      <c r="G22" s="9">
        <f t="shared" si="0"/>
        <v>-0.65793386109597174</v>
      </c>
      <c r="H22" s="9">
        <f t="shared" si="0"/>
        <v>6.6813807667509106</v>
      </c>
      <c r="I22" s="9" t="str">
        <f t="shared" si="0"/>
        <v>n.a.</v>
      </c>
      <c r="J22" s="21" t="str">
        <f t="shared" si="0"/>
        <v>n.a.</v>
      </c>
      <c r="K22" s="9">
        <f t="shared" si="0"/>
        <v>1.112913301971008</v>
      </c>
      <c r="L22" s="9">
        <f t="shared" si="0"/>
        <v>2.488483858192736</v>
      </c>
      <c r="M22" s="9">
        <f t="shared" si="0"/>
        <v>2.1246263494592466</v>
      </c>
      <c r="N22" s="9">
        <f t="shared" si="0"/>
        <v>-1.322632888370634</v>
      </c>
      <c r="O22" s="9">
        <f t="shared" si="0"/>
        <v>5.4268080772239324</v>
      </c>
      <c r="P22" s="9">
        <f t="shared" si="0"/>
        <v>-0.11138657393714446</v>
      </c>
      <c r="Q22" s="9">
        <f t="shared" si="0"/>
        <v>-10.390809666584122</v>
      </c>
      <c r="R22" s="9">
        <f t="shared" si="0"/>
        <v>5.1373202948618024</v>
      </c>
      <c r="S22" s="9">
        <f t="shared" si="1"/>
        <v>0.70322925896584287</v>
      </c>
      <c r="T22" s="9">
        <f t="shared" si="1"/>
        <v>4.6863475852523262</v>
      </c>
      <c r="U22" s="21">
        <f t="shared" si="1"/>
        <v>-0.26233283499653703</v>
      </c>
      <c r="V22" s="9">
        <f t="shared" si="1"/>
        <v>2.9463903273535319</v>
      </c>
      <c r="W22" s="9">
        <f t="shared" si="1"/>
        <v>4.6444365081799166</v>
      </c>
      <c r="X22" s="9" t="str">
        <f t="shared" si="1"/>
        <v>n.a.</v>
      </c>
      <c r="Y22" s="9" t="str">
        <f t="shared" si="1"/>
        <v>n.a.</v>
      </c>
    </row>
    <row r="23" spans="1:28">
      <c r="A23" s="29" t="s">
        <v>24</v>
      </c>
      <c r="B23" s="19">
        <f t="shared" si="2"/>
        <v>-0.37813869290482804</v>
      </c>
      <c r="C23" s="9">
        <f t="shared" si="0"/>
        <v>-1.8008805163815533</v>
      </c>
      <c r="D23" s="9">
        <f t="shared" si="0"/>
        <v>1.4106871240690433</v>
      </c>
      <c r="E23" s="9">
        <f t="shared" si="0"/>
        <v>-4.8179993182333236</v>
      </c>
      <c r="F23" s="9">
        <f t="shared" si="0"/>
        <v>-0.59039781039106343</v>
      </c>
      <c r="G23" s="9">
        <f t="shared" si="0"/>
        <v>-0.86450776776676452</v>
      </c>
      <c r="H23" s="9">
        <f t="shared" si="0"/>
        <v>0.60144464068823122</v>
      </c>
      <c r="I23" s="9" t="str">
        <f t="shared" si="0"/>
        <v>n.a.</v>
      </c>
      <c r="J23" s="21" t="str">
        <f t="shared" si="0"/>
        <v>n.a.</v>
      </c>
      <c r="K23" s="9">
        <f t="shared" si="0"/>
        <v>0.86809095829154526</v>
      </c>
      <c r="L23" s="9">
        <f t="shared" si="0"/>
        <v>-0.72385549164772911</v>
      </c>
      <c r="M23" s="9">
        <f t="shared" si="0"/>
        <v>-0.32080832090275457</v>
      </c>
      <c r="N23" s="9">
        <f t="shared" si="0"/>
        <v>-0.33594574837045865</v>
      </c>
      <c r="O23" s="9">
        <f t="shared" si="0"/>
        <v>2.4941491653406311</v>
      </c>
      <c r="P23" s="9">
        <f t="shared" si="0"/>
        <v>2.3628109021937238</v>
      </c>
      <c r="Q23" s="9">
        <f t="shared" si="0"/>
        <v>-3.0460499455704837</v>
      </c>
      <c r="R23" s="9">
        <f t="shared" si="0"/>
        <v>-5.8717235540904795</v>
      </c>
      <c r="S23" s="9">
        <f t="shared" si="1"/>
        <v>-2.1879939886931821</v>
      </c>
      <c r="T23" s="9">
        <f t="shared" si="1"/>
        <v>-1.5008920679830839</v>
      </c>
      <c r="U23" s="21">
        <f t="shared" si="1"/>
        <v>-0.33186880814388697</v>
      </c>
      <c r="V23" s="9">
        <f t="shared" si="1"/>
        <v>-0.48391528791066341</v>
      </c>
      <c r="W23" s="9">
        <f t="shared" si="1"/>
        <v>-2.8546805657584495</v>
      </c>
      <c r="X23" s="9" t="str">
        <f t="shared" si="1"/>
        <v>n.a.</v>
      </c>
      <c r="Y23" s="9" t="str">
        <f t="shared" si="1"/>
        <v>n.a.</v>
      </c>
    </row>
    <row r="27" spans="1:28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8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8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75.168263310902546</v>
      </c>
      <c r="D29" s="24">
        <f t="shared" si="3"/>
        <v>69.703137752135376</v>
      </c>
      <c r="E29" s="24">
        <f t="shared" si="3"/>
        <v>51.061479701835758</v>
      </c>
      <c r="F29" s="24">
        <f t="shared" si="3"/>
        <v>19.797752935472889</v>
      </c>
      <c r="G29" s="24">
        <f t="shared" si="3"/>
        <v>442.97728101176136</v>
      </c>
      <c r="H29" s="24">
        <f t="shared" si="3"/>
        <v>135.04450697025422</v>
      </c>
      <c r="I29" s="24" t="str">
        <f t="shared" si="3"/>
        <v>..</v>
      </c>
      <c r="J29" s="23" t="str">
        <f t="shared" si="3"/>
        <v>..</v>
      </c>
      <c r="K29" s="24">
        <f t="shared" si="3"/>
        <v>135.12351338913157</v>
      </c>
      <c r="L29" s="24">
        <f t="shared" si="3"/>
        <v>342.50943661931001</v>
      </c>
      <c r="M29" s="24">
        <f t="shared" si="3"/>
        <v>198.66288453035722</v>
      </c>
      <c r="N29" s="24">
        <f t="shared" si="3"/>
        <v>62.791289607751985</v>
      </c>
      <c r="O29" s="24">
        <f t="shared" si="3"/>
        <v>66.260726046997149</v>
      </c>
      <c r="P29" s="24">
        <f t="shared" si="3"/>
        <v>91.089463683926851</v>
      </c>
      <c r="Q29" s="24">
        <f t="shared" si="3"/>
        <v>855.80362003240043</v>
      </c>
      <c r="R29" s="24">
        <f t="shared" si="3"/>
        <v>776.39204219698081</v>
      </c>
      <c r="S29" s="24">
        <f t="shared" si="3"/>
        <v>117.66845778990873</v>
      </c>
      <c r="T29" s="24">
        <f t="shared" si="3"/>
        <v>176.42290180916572</v>
      </c>
      <c r="U29" s="23">
        <f t="shared" si="3"/>
        <v>680.3457476192516</v>
      </c>
      <c r="V29" s="24">
        <f t="shared" si="3"/>
        <v>102.676114060036</v>
      </c>
      <c r="W29" s="24">
        <f t="shared" si="3"/>
        <v>64.926797500904286</v>
      </c>
      <c r="X29" s="24" t="str">
        <f t="shared" si="3"/>
        <v>..</v>
      </c>
      <c r="Y29" s="11" t="str">
        <f t="shared" si="3"/>
        <v>..</v>
      </c>
    </row>
    <row r="30" spans="1:28">
      <c r="A30" s="5">
        <v>1998</v>
      </c>
      <c r="B30" s="28">
        <f t="shared" ref="B30:Y40" si="4">IF(ISERROR((B6/$B6)*100),"..",(B6/$B6)*100)</f>
        <v>100</v>
      </c>
      <c r="C30" s="22">
        <f t="shared" si="4"/>
        <v>75.667360633675401</v>
      </c>
      <c r="D30" s="24">
        <f t="shared" si="4"/>
        <v>71.810024241062862</v>
      </c>
      <c r="E30" s="24">
        <f t="shared" si="4"/>
        <v>48.57570837661703</v>
      </c>
      <c r="F30" s="24">
        <f t="shared" si="4"/>
        <v>19.406170215076791</v>
      </c>
      <c r="G30" s="24">
        <f t="shared" si="4"/>
        <v>434.00560520141511</v>
      </c>
      <c r="H30" s="24">
        <f t="shared" si="4"/>
        <v>137.32211038215053</v>
      </c>
      <c r="I30" s="24" t="str">
        <f t="shared" si="4"/>
        <v>..</v>
      </c>
      <c r="J30" s="23" t="str">
        <f t="shared" si="4"/>
        <v>..</v>
      </c>
      <c r="K30" s="24">
        <f t="shared" si="4"/>
        <v>133.30110759613558</v>
      </c>
      <c r="L30" s="24">
        <f t="shared" si="4"/>
        <v>344.86674978976987</v>
      </c>
      <c r="M30" s="24">
        <f t="shared" si="4"/>
        <v>201.01462285272501</v>
      </c>
      <c r="N30" s="24">
        <f t="shared" si="4"/>
        <v>58.872930000265221</v>
      </c>
      <c r="O30" s="24">
        <f t="shared" si="4"/>
        <v>68.270189408011802</v>
      </c>
      <c r="P30" s="24">
        <f t="shared" si="4"/>
        <v>88.556851550621019</v>
      </c>
      <c r="Q30" s="24">
        <f t="shared" si="4"/>
        <v>733.15644799009942</v>
      </c>
      <c r="R30" s="24">
        <f t="shared" si="4"/>
        <v>806.70407129043224</v>
      </c>
      <c r="S30" s="24">
        <f t="shared" si="4"/>
        <v>115.71644135266837</v>
      </c>
      <c r="T30" s="24">
        <f t="shared" si="4"/>
        <v>181.00254464694544</v>
      </c>
      <c r="U30" s="23">
        <f t="shared" si="4"/>
        <v>644.02484832369748</v>
      </c>
      <c r="V30" s="24">
        <f t="shared" si="4"/>
        <v>102.51483785977355</v>
      </c>
      <c r="W30" s="24">
        <f t="shared" si="4"/>
        <v>65.253901619642448</v>
      </c>
      <c r="X30" s="24" t="str">
        <f t="shared" si="4"/>
        <v>..</v>
      </c>
      <c r="Y30" s="11" t="str">
        <f t="shared" si="4"/>
        <v>..</v>
      </c>
    </row>
    <row r="31" spans="1:28">
      <c r="A31" s="5">
        <v>1999</v>
      </c>
      <c r="B31" s="28">
        <f t="shared" si="4"/>
        <v>100</v>
      </c>
      <c r="C31" s="22">
        <f t="shared" si="4"/>
        <v>77.242109899696061</v>
      </c>
      <c r="D31" s="24">
        <f t="shared" si="4"/>
        <v>74.639278901613594</v>
      </c>
      <c r="E31" s="24">
        <f t="shared" si="4"/>
        <v>45.892551401035718</v>
      </c>
      <c r="F31" s="24">
        <f t="shared" si="4"/>
        <v>19.319713965138114</v>
      </c>
      <c r="G31" s="24">
        <f t="shared" si="4"/>
        <v>412.58878779345895</v>
      </c>
      <c r="H31" s="24">
        <f t="shared" si="4"/>
        <v>142.42108325600466</v>
      </c>
      <c r="I31" s="24" t="str">
        <f t="shared" si="4"/>
        <v>..</v>
      </c>
      <c r="J31" s="23" t="str">
        <f t="shared" si="4"/>
        <v>..</v>
      </c>
      <c r="K31" s="24">
        <f t="shared" si="4"/>
        <v>129.50830466888937</v>
      </c>
      <c r="L31" s="24">
        <f t="shared" si="4"/>
        <v>338.34096741530101</v>
      </c>
      <c r="M31" s="24">
        <f t="shared" si="4"/>
        <v>197.32575728712135</v>
      </c>
      <c r="N31" s="24">
        <f t="shared" si="4"/>
        <v>55.538695574946587</v>
      </c>
      <c r="O31" s="24">
        <f t="shared" si="4"/>
        <v>71.157131442264841</v>
      </c>
      <c r="P31" s="24">
        <f t="shared" si="4"/>
        <v>85.0277961783667</v>
      </c>
      <c r="Q31" s="24">
        <f t="shared" si="4"/>
        <v>645.22436457014817</v>
      </c>
      <c r="R31" s="24">
        <f t="shared" si="4"/>
        <v>851.42158762937413</v>
      </c>
      <c r="S31" s="24">
        <f t="shared" si="4"/>
        <v>111.03483697887759</v>
      </c>
      <c r="T31" s="24">
        <f t="shared" si="4"/>
        <v>181.9424135580928</v>
      </c>
      <c r="U31" s="23">
        <f t="shared" si="4"/>
        <v>632.29470178010877</v>
      </c>
      <c r="V31" s="24">
        <f t="shared" si="4"/>
        <v>102.30637721308275</v>
      </c>
      <c r="W31" s="24">
        <f t="shared" si="4"/>
        <v>66.689280041152088</v>
      </c>
      <c r="X31" s="24" t="str">
        <f t="shared" si="4"/>
        <v>..</v>
      </c>
      <c r="Y31" s="11" t="str">
        <f t="shared" si="4"/>
        <v>..</v>
      </c>
    </row>
    <row r="32" spans="1:28">
      <c r="A32" s="5">
        <v>2000</v>
      </c>
      <c r="B32" s="28">
        <f t="shared" si="4"/>
        <v>100</v>
      </c>
      <c r="C32" s="22">
        <f t="shared" si="4"/>
        <v>78.293015908946487</v>
      </c>
      <c r="D32" s="24">
        <f t="shared" si="4"/>
        <v>72.350035522031547</v>
      </c>
      <c r="E32" s="24">
        <f t="shared" si="4"/>
        <v>42.657472282385442</v>
      </c>
      <c r="F32" s="24">
        <f t="shared" si="4"/>
        <v>18.971940797568426</v>
      </c>
      <c r="G32" s="24">
        <f t="shared" si="4"/>
        <v>396.82323647786222</v>
      </c>
      <c r="H32" s="24">
        <f t="shared" si="4"/>
        <v>149.81623708048076</v>
      </c>
      <c r="I32" s="24" t="str">
        <f t="shared" si="4"/>
        <v>..</v>
      </c>
      <c r="J32" s="23" t="str">
        <f t="shared" si="4"/>
        <v>..</v>
      </c>
      <c r="K32" s="24">
        <f t="shared" si="4"/>
        <v>127.63414593258506</v>
      </c>
      <c r="L32" s="24">
        <f t="shared" si="4"/>
        <v>336.90993961984515</v>
      </c>
      <c r="M32" s="24">
        <f t="shared" si="4"/>
        <v>193.34113133179417</v>
      </c>
      <c r="N32" s="24">
        <f t="shared" si="4"/>
        <v>55.127479850289788</v>
      </c>
      <c r="O32" s="24">
        <f t="shared" si="4"/>
        <v>70.94559591330021</v>
      </c>
      <c r="P32" s="24">
        <f t="shared" si="4"/>
        <v>82.953015065579137</v>
      </c>
      <c r="Q32" s="24">
        <f t="shared" si="4"/>
        <v>562.66235011257686</v>
      </c>
      <c r="R32" s="24">
        <f t="shared" si="4"/>
        <v>824.456721840917</v>
      </c>
      <c r="S32" s="24">
        <f t="shared" si="4"/>
        <v>109.80100881637217</v>
      </c>
      <c r="T32" s="24">
        <f t="shared" si="4"/>
        <v>184.94439828922481</v>
      </c>
      <c r="U32" s="23">
        <f t="shared" si="4"/>
        <v>616.77018201746603</v>
      </c>
      <c r="V32" s="24">
        <f t="shared" si="4"/>
        <v>102.35731154287322</v>
      </c>
      <c r="W32" s="24">
        <f t="shared" si="4"/>
        <v>67.981147326381389</v>
      </c>
      <c r="X32" s="24" t="str">
        <f t="shared" si="4"/>
        <v>..</v>
      </c>
      <c r="Y32" s="11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76.05882983381828</v>
      </c>
      <c r="D33" s="24">
        <f t="shared" si="4"/>
        <v>68.79910194188308</v>
      </c>
      <c r="E33" s="24">
        <f t="shared" si="4"/>
        <v>39.346714230833747</v>
      </c>
      <c r="F33" s="24">
        <f t="shared" si="4"/>
        <v>18.040880339930574</v>
      </c>
      <c r="G33" s="24">
        <f t="shared" si="4"/>
        <v>411.77702294898904</v>
      </c>
      <c r="H33" s="24">
        <f t="shared" si="4"/>
        <v>148.63677348308985</v>
      </c>
      <c r="I33" s="24" t="str">
        <f t="shared" si="4"/>
        <v>..</v>
      </c>
      <c r="J33" s="23" t="str">
        <f t="shared" si="4"/>
        <v>..</v>
      </c>
      <c r="K33" s="24">
        <f t="shared" si="4"/>
        <v>130.28330902118071</v>
      </c>
      <c r="L33" s="24">
        <f t="shared" si="4"/>
        <v>335.0886605162155</v>
      </c>
      <c r="M33" s="24">
        <f t="shared" si="4"/>
        <v>195.888284458416</v>
      </c>
      <c r="N33" s="24">
        <f t="shared" si="4"/>
        <v>55.700184179660994</v>
      </c>
      <c r="O33" s="24">
        <f t="shared" si="4"/>
        <v>72.860002097035945</v>
      </c>
      <c r="P33" s="24">
        <f t="shared" si="4"/>
        <v>86.601657344909469</v>
      </c>
      <c r="Q33" s="24">
        <f t="shared" si="4"/>
        <v>540.29791165373751</v>
      </c>
      <c r="R33" s="24">
        <f t="shared" si="4"/>
        <v>855.84530971694369</v>
      </c>
      <c r="S33" s="24">
        <f t="shared" si="4"/>
        <v>113.31326852522406</v>
      </c>
      <c r="T33" s="24">
        <f t="shared" si="4"/>
        <v>192.57361115965864</v>
      </c>
      <c r="U33" s="23">
        <f t="shared" si="4"/>
        <v>610.67491566051706</v>
      </c>
      <c r="V33" s="24">
        <f t="shared" si="4"/>
        <v>102.46313390962428</v>
      </c>
      <c r="W33" s="24">
        <f t="shared" si="4"/>
        <v>64.97718053937669</v>
      </c>
      <c r="X33" s="24" t="str">
        <f t="shared" si="4"/>
        <v>..</v>
      </c>
      <c r="Y33" s="11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75.793896296850278</v>
      </c>
      <c r="D34" s="24">
        <f t="shared" si="4"/>
        <v>63.531072812485299</v>
      </c>
      <c r="E34" s="24">
        <f t="shared" si="4"/>
        <v>38.634596082689647</v>
      </c>
      <c r="F34" s="24">
        <f t="shared" si="4"/>
        <v>18.738443645301057</v>
      </c>
      <c r="G34" s="24">
        <f t="shared" si="4"/>
        <v>416.39260793884426</v>
      </c>
      <c r="H34" s="24">
        <f t="shared" si="4"/>
        <v>152.193698488705</v>
      </c>
      <c r="I34" s="24" t="str">
        <f t="shared" si="4"/>
        <v>..</v>
      </c>
      <c r="J34" s="23" t="str">
        <f t="shared" si="4"/>
        <v>..</v>
      </c>
      <c r="K34" s="24">
        <f t="shared" si="4"/>
        <v>130.35063972973234</v>
      </c>
      <c r="L34" s="24">
        <f t="shared" si="4"/>
        <v>331.53219976248567</v>
      </c>
      <c r="M34" s="24">
        <f t="shared" si="4"/>
        <v>196.53469145250307</v>
      </c>
      <c r="N34" s="24">
        <f t="shared" si="4"/>
        <v>53.731845919913944</v>
      </c>
      <c r="O34" s="24">
        <f t="shared" si="4"/>
        <v>73.26598289511341</v>
      </c>
      <c r="P34" s="24">
        <f t="shared" si="4"/>
        <v>87.940635556876657</v>
      </c>
      <c r="Q34" s="24">
        <f t="shared" si="4"/>
        <v>498.48745535775311</v>
      </c>
      <c r="R34" s="24">
        <f t="shared" si="4"/>
        <v>864.72895803963399</v>
      </c>
      <c r="S34" s="24">
        <f t="shared" si="4"/>
        <v>108.8922513423815</v>
      </c>
      <c r="T34" s="24">
        <f t="shared" si="4"/>
        <v>189.21812307797842</v>
      </c>
      <c r="U34" s="23">
        <f t="shared" si="4"/>
        <v>606.25035936513768</v>
      </c>
      <c r="V34" s="24">
        <f t="shared" si="4"/>
        <v>102.69593506077861</v>
      </c>
      <c r="W34" s="24">
        <f t="shared" si="4"/>
        <v>64.907059078621955</v>
      </c>
      <c r="X34" s="24" t="str">
        <f t="shared" si="4"/>
        <v>..</v>
      </c>
      <c r="Y34" s="11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74.936775722352209</v>
      </c>
      <c r="D35" s="24">
        <f t="shared" si="4"/>
        <v>69.605446164949399</v>
      </c>
      <c r="E35" s="24">
        <f t="shared" si="4"/>
        <v>37.27371627160101</v>
      </c>
      <c r="F35" s="24">
        <f t="shared" si="4"/>
        <v>18.522830232250005</v>
      </c>
      <c r="G35" s="24">
        <f t="shared" si="4"/>
        <v>415.48136316842522</v>
      </c>
      <c r="H35" s="24">
        <f t="shared" si="4"/>
        <v>151.77274787602181</v>
      </c>
      <c r="I35" s="24" t="str">
        <f t="shared" si="4"/>
        <v>..</v>
      </c>
      <c r="J35" s="23" t="str">
        <f t="shared" si="4"/>
        <v>..</v>
      </c>
      <c r="K35" s="24">
        <f t="shared" si="4"/>
        <v>131.90478982522882</v>
      </c>
      <c r="L35" s="24">
        <f t="shared" si="4"/>
        <v>333.85458377444354</v>
      </c>
      <c r="M35" s="24">
        <f t="shared" si="4"/>
        <v>191.57056820796802</v>
      </c>
      <c r="N35" s="24">
        <f t="shared" si="4"/>
        <v>54.112002505135059</v>
      </c>
      <c r="O35" s="24">
        <f t="shared" si="4"/>
        <v>75.19196931118671</v>
      </c>
      <c r="P35" s="24">
        <f t="shared" si="4"/>
        <v>89.286160957415305</v>
      </c>
      <c r="Q35" s="24">
        <f t="shared" si="4"/>
        <v>490.04590753590423</v>
      </c>
      <c r="R35" s="24">
        <f t="shared" si="4"/>
        <v>781.7608703650036</v>
      </c>
      <c r="S35" s="24">
        <f t="shared" si="4"/>
        <v>101.77869193348315</v>
      </c>
      <c r="T35" s="24">
        <f t="shared" si="4"/>
        <v>179.59515675884984</v>
      </c>
      <c r="U35" s="23">
        <f t="shared" si="4"/>
        <v>595.66570052689258</v>
      </c>
      <c r="V35" s="24">
        <f t="shared" si="4"/>
        <v>102.36860795970939</v>
      </c>
      <c r="W35" s="24">
        <f t="shared" si="4"/>
        <v>63.358272982473764</v>
      </c>
      <c r="X35" s="24" t="str">
        <f t="shared" si="4"/>
        <v>..</v>
      </c>
      <c r="Y35" s="11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74.317304988901185</v>
      </c>
      <c r="D36" s="24">
        <f t="shared" si="4"/>
        <v>75.635634281806702</v>
      </c>
      <c r="E36" s="24">
        <f t="shared" si="4"/>
        <v>34.667989044396116</v>
      </c>
      <c r="F36" s="24">
        <f t="shared" si="4"/>
        <v>18.070598307324975</v>
      </c>
      <c r="G36" s="24">
        <f t="shared" si="4"/>
        <v>414.28121555665615</v>
      </c>
      <c r="H36" s="24">
        <f t="shared" si="4"/>
        <v>155.44906173155098</v>
      </c>
      <c r="I36" s="24" t="str">
        <f t="shared" si="4"/>
        <v>..</v>
      </c>
      <c r="J36" s="23" t="str">
        <f t="shared" si="4"/>
        <v>..</v>
      </c>
      <c r="K36" s="24">
        <f t="shared" si="4"/>
        <v>132.94730877859195</v>
      </c>
      <c r="L36" s="24">
        <f t="shared" si="4"/>
        <v>330.99804493229345</v>
      </c>
      <c r="M36" s="24">
        <f t="shared" si="4"/>
        <v>180.89014842139736</v>
      </c>
      <c r="N36" s="24">
        <f t="shared" si="4"/>
        <v>56.292933994476826</v>
      </c>
      <c r="O36" s="24">
        <f t="shared" si="4"/>
        <v>77.354464694382074</v>
      </c>
      <c r="P36" s="24">
        <f t="shared" si="4"/>
        <v>90.661482619769188</v>
      </c>
      <c r="Q36" s="24">
        <f t="shared" si="4"/>
        <v>468.5540111494725</v>
      </c>
      <c r="R36" s="24">
        <f t="shared" si="4"/>
        <v>749.51518823910203</v>
      </c>
      <c r="S36" s="24">
        <f t="shared" si="4"/>
        <v>99.350773038689482</v>
      </c>
      <c r="T36" s="24">
        <f t="shared" si="4"/>
        <v>177.34396062743926</v>
      </c>
      <c r="U36" s="23">
        <f t="shared" si="4"/>
        <v>581.27784150514015</v>
      </c>
      <c r="V36" s="24">
        <f t="shared" si="4"/>
        <v>102.10123140589708</v>
      </c>
      <c r="W36" s="24">
        <f t="shared" si="4"/>
        <v>61.935073150595308</v>
      </c>
      <c r="X36" s="24" t="str">
        <f t="shared" si="4"/>
        <v>..</v>
      </c>
      <c r="Y36" s="11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73.331653463717444</v>
      </c>
      <c r="D37" s="24">
        <f t="shared" si="4"/>
        <v>78.136262594778245</v>
      </c>
      <c r="E37" s="24">
        <f t="shared" si="4"/>
        <v>31.420549650817129</v>
      </c>
      <c r="F37" s="24">
        <f t="shared" si="4"/>
        <v>19.034681338792129</v>
      </c>
      <c r="G37" s="24">
        <f t="shared" si="4"/>
        <v>414.84837354907427</v>
      </c>
      <c r="H37" s="24">
        <f t="shared" si="4"/>
        <v>159.45573355941977</v>
      </c>
      <c r="I37" s="24" t="str">
        <f t="shared" si="4"/>
        <v>..</v>
      </c>
      <c r="J37" s="23" t="str">
        <f t="shared" si="4"/>
        <v>..</v>
      </c>
      <c r="K37" s="24">
        <f t="shared" si="4"/>
        <v>134.91717430283168</v>
      </c>
      <c r="L37" s="24">
        <f t="shared" si="4"/>
        <v>334.50333109297287</v>
      </c>
      <c r="M37" s="24">
        <f t="shared" si="4"/>
        <v>180.16108060612333</v>
      </c>
      <c r="N37" s="24">
        <f t="shared" si="4"/>
        <v>58.329103355546209</v>
      </c>
      <c r="O37" s="24">
        <f t="shared" si="4"/>
        <v>79.327508274096232</v>
      </c>
      <c r="P37" s="24">
        <f t="shared" si="4"/>
        <v>91.782639344630795</v>
      </c>
      <c r="Q37" s="24">
        <f t="shared" si="4"/>
        <v>472.10592855728868</v>
      </c>
      <c r="R37" s="24">
        <f t="shared" si="4"/>
        <v>718.83290300437261</v>
      </c>
      <c r="S37" s="24">
        <f t="shared" si="4"/>
        <v>97.773833388256548</v>
      </c>
      <c r="T37" s="24">
        <f t="shared" si="4"/>
        <v>174.58687831513291</v>
      </c>
      <c r="U37" s="23">
        <f t="shared" si="4"/>
        <v>580.06119309913356</v>
      </c>
      <c r="V37" s="24">
        <f t="shared" si="4"/>
        <v>101.8947985985519</v>
      </c>
      <c r="W37" s="24">
        <f t="shared" si="4"/>
        <v>60.443967543510709</v>
      </c>
      <c r="X37" s="24" t="str">
        <f t="shared" si="4"/>
        <v>..</v>
      </c>
      <c r="Y37" s="11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71.794079482462607</v>
      </c>
      <c r="D38" s="24">
        <f t="shared" si="4"/>
        <v>79.506730085332137</v>
      </c>
      <c r="E38" s="24">
        <f t="shared" si="4"/>
        <v>29.546594336388367</v>
      </c>
      <c r="F38" s="24">
        <f t="shared" si="4"/>
        <v>18.571786105029751</v>
      </c>
      <c r="G38" s="24">
        <f t="shared" si="4"/>
        <v>411.00178387044554</v>
      </c>
      <c r="H38" s="24">
        <f t="shared" si="4"/>
        <v>161.07876059659566</v>
      </c>
      <c r="I38" s="24" t="str">
        <f t="shared" si="4"/>
        <v>..</v>
      </c>
      <c r="J38" s="23" t="str">
        <f t="shared" si="4"/>
        <v>..</v>
      </c>
      <c r="K38" s="24">
        <f t="shared" si="4"/>
        <v>137.59742494539049</v>
      </c>
      <c r="L38" s="24">
        <f t="shared" si="4"/>
        <v>337.01328936068137</v>
      </c>
      <c r="M38" s="24">
        <f t="shared" si="4"/>
        <v>185.34082385497501</v>
      </c>
      <c r="N38" s="24">
        <f t="shared" si="4"/>
        <v>59.349075739142002</v>
      </c>
      <c r="O38" s="24">
        <f t="shared" si="4"/>
        <v>83.353941513929911</v>
      </c>
      <c r="P38" s="24">
        <f t="shared" si="4"/>
        <v>93.169946535772596</v>
      </c>
      <c r="Q38" s="24">
        <f t="shared" si="4"/>
        <v>474.27375531385616</v>
      </c>
      <c r="R38" s="24">
        <f t="shared" si="4"/>
        <v>613.64006148463454</v>
      </c>
      <c r="S38" s="24">
        <f t="shared" si="4"/>
        <v>97.726512999359528</v>
      </c>
      <c r="T38" s="24">
        <f t="shared" si="4"/>
        <v>174.60946012301676</v>
      </c>
      <c r="U38" s="23">
        <f t="shared" si="4"/>
        <v>599.02815814585108</v>
      </c>
      <c r="V38" s="24">
        <f t="shared" si="4"/>
        <v>101.68418603867586</v>
      </c>
      <c r="W38" s="24">
        <f t="shared" si="4"/>
        <v>58.37531237942887</v>
      </c>
      <c r="X38" s="24" t="str">
        <f t="shared" si="4"/>
        <v>..</v>
      </c>
      <c r="Y38" s="11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70.338356731918367</v>
      </c>
      <c r="D39" s="24">
        <f t="shared" si="4"/>
        <v>79.294224032569744</v>
      </c>
      <c r="E39" s="24">
        <f t="shared" si="4"/>
        <v>28.162647665382302</v>
      </c>
      <c r="F39" s="24">
        <f t="shared" si="4"/>
        <v>19.179202501310943</v>
      </c>
      <c r="G39" s="24">
        <f t="shared" si="4"/>
        <v>401.62248420986589</v>
      </c>
      <c r="H39" s="24">
        <f t="shared" si="4"/>
        <v>159.76518036240904</v>
      </c>
      <c r="I39" s="24" t="str">
        <f t="shared" si="4"/>
        <v>..</v>
      </c>
      <c r="J39" s="23" t="str">
        <f t="shared" si="4"/>
        <v>..</v>
      </c>
      <c r="K39" s="24">
        <f t="shared" si="4"/>
        <v>140.45658075322558</v>
      </c>
      <c r="L39" s="24">
        <f t="shared" si="4"/>
        <v>343.66578724457798</v>
      </c>
      <c r="M39" s="24">
        <f t="shared" si="4"/>
        <v>184.7601165099222</v>
      </c>
      <c r="N39" s="24">
        <f t="shared" si="4"/>
        <v>58.859867060727503</v>
      </c>
      <c r="O39" s="24">
        <f t="shared" si="4"/>
        <v>89.126884374097159</v>
      </c>
      <c r="P39" s="24">
        <f t="shared" si="4"/>
        <v>95.974866853674413</v>
      </c>
      <c r="Q39" s="24">
        <f t="shared" si="4"/>
        <v>465.56631912045424</v>
      </c>
      <c r="R39" s="24">
        <f t="shared" si="4"/>
        <v>581.18334323218539</v>
      </c>
      <c r="S39" s="24">
        <f t="shared" si="4"/>
        <v>95.294005299878052</v>
      </c>
      <c r="T39" s="24">
        <f t="shared" si="4"/>
        <v>175.20709222738134</v>
      </c>
      <c r="U39" s="23">
        <f t="shared" si="4"/>
        <v>612.77577397658308</v>
      </c>
      <c r="V39" s="24">
        <f t="shared" si="4"/>
        <v>101.56774159207845</v>
      </c>
      <c r="W39" s="24">
        <f t="shared" si="4"/>
        <v>56.429956650544611</v>
      </c>
      <c r="X39" s="24" t="str">
        <f t="shared" si="4"/>
        <v>..</v>
      </c>
      <c r="Y39" s="11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69.699496784279873</v>
      </c>
      <c r="D40" s="24">
        <f t="shared" si="4"/>
        <v>89.851931725691088</v>
      </c>
      <c r="E40" s="24">
        <f t="shared" si="4"/>
        <v>26.779457772888055</v>
      </c>
      <c r="F40" s="24">
        <f t="shared" si="4"/>
        <v>20.167926309469951</v>
      </c>
      <c r="G40" s="24">
        <f t="shared" si="4"/>
        <v>404.58965990460484</v>
      </c>
      <c r="H40" s="24">
        <f t="shared" si="4"/>
        <v>159.04225285098792</v>
      </c>
      <c r="I40" s="24" t="str">
        <f t="shared" si="4"/>
        <v>..</v>
      </c>
      <c r="J40" s="23" t="str">
        <f t="shared" si="4"/>
        <v>..</v>
      </c>
      <c r="K40" s="24">
        <f t="shared" si="4"/>
        <v>141.75768813636282</v>
      </c>
      <c r="L40" s="24">
        <f t="shared" si="4"/>
        <v>332.28710284003552</v>
      </c>
      <c r="M40" s="24">
        <f t="shared" si="4"/>
        <v>184.20216192129701</v>
      </c>
      <c r="N40" s="24">
        <f t="shared" si="4"/>
        <v>57.712741223300497</v>
      </c>
      <c r="O40" s="24">
        <f t="shared" si="4"/>
        <v>92.322340144133051</v>
      </c>
      <c r="P40" s="24">
        <f t="shared" si="4"/>
        <v>99.342970818269265</v>
      </c>
      <c r="Q40" s="24">
        <f t="shared" ref="Q40:Y40" si="5">IF(ISERROR((Q16/$B16)*100),"..",(Q16/$B16)*100)</f>
        <v>454.57738513576544</v>
      </c>
      <c r="R40" s="24">
        <f t="shared" si="5"/>
        <v>532.33992296945144</v>
      </c>
      <c r="S40" s="24">
        <f t="shared" si="5"/>
        <v>92.870929258033001</v>
      </c>
      <c r="T40" s="24">
        <f t="shared" si="5"/>
        <v>175.37631288668848</v>
      </c>
      <c r="U40" s="23">
        <f t="shared" si="5"/>
        <v>624.17039219223636</v>
      </c>
      <c r="V40" s="24">
        <f t="shared" si="5"/>
        <v>101.18183254175324</v>
      </c>
      <c r="W40" s="24">
        <f t="shared" si="5"/>
        <v>54.519052950887058</v>
      </c>
      <c r="X40" s="24" t="str">
        <f t="shared" si="5"/>
        <v>..</v>
      </c>
      <c r="Y40" s="11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66.678552695230763</v>
      </c>
      <c r="D41" s="24">
        <f t="shared" si="6"/>
        <v>87.835427580781683</v>
      </c>
      <c r="E41" s="24">
        <f t="shared" si="6"/>
        <v>26.383862759071857</v>
      </c>
      <c r="F41" s="24">
        <f t="shared" si="6"/>
        <v>19.704435498805978</v>
      </c>
      <c r="G41" s="24">
        <f t="shared" si="6"/>
        <v>377.28779601740723</v>
      </c>
      <c r="H41" s="24">
        <f t="shared" si="6"/>
        <v>154.90928821826427</v>
      </c>
      <c r="I41" s="24" t="str">
        <f t="shared" si="6"/>
        <v>..</v>
      </c>
      <c r="J41" s="23" t="str">
        <f t="shared" si="6"/>
        <v>..</v>
      </c>
      <c r="K41" s="24">
        <f t="shared" si="6"/>
        <v>146.27252092952045</v>
      </c>
      <c r="L41" s="24">
        <f t="shared" si="6"/>
        <v>320.48902240567281</v>
      </c>
      <c r="M41" s="24">
        <f t="shared" si="6"/>
        <v>191.37981901181519</v>
      </c>
      <c r="N41" s="24">
        <f t="shared" si="6"/>
        <v>56.393405820176078</v>
      </c>
      <c r="O41" s="24">
        <f t="shared" si="6"/>
        <v>97.076306407143619</v>
      </c>
      <c r="P41" s="24">
        <f t="shared" si="6"/>
        <v>108.42792952936691</v>
      </c>
      <c r="Q41" s="24">
        <f t="shared" si="6"/>
        <v>460.81675885048156</v>
      </c>
      <c r="R41" s="24">
        <f t="shared" si="6"/>
        <v>505.39039694723351</v>
      </c>
      <c r="S41" s="24">
        <f t="shared" si="6"/>
        <v>95.811713117629665</v>
      </c>
      <c r="T41" s="24">
        <f t="shared" si="6"/>
        <v>168.34106115940543</v>
      </c>
      <c r="U41" s="23">
        <f t="shared" si="6"/>
        <v>638.37739992920399</v>
      </c>
      <c r="V41" s="24">
        <f t="shared" si="6"/>
        <v>101.19438933577301</v>
      </c>
      <c r="W41" s="24">
        <f t="shared" si="6"/>
        <v>52.168511985459091</v>
      </c>
      <c r="X41" s="24" t="str">
        <f t="shared" si="6"/>
        <v>..</v>
      </c>
      <c r="Y41" s="11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67.80355143529863</v>
      </c>
      <c r="D42" s="24">
        <f t="shared" si="6"/>
        <v>86.442931234047492</v>
      </c>
      <c r="E42" s="24">
        <f t="shared" si="6"/>
        <v>27.039390162693898</v>
      </c>
      <c r="F42" s="24">
        <f t="shared" si="6"/>
        <v>18.571569263611103</v>
      </c>
      <c r="G42" s="24">
        <f t="shared" si="6"/>
        <v>377.86985842581265</v>
      </c>
      <c r="H42" s="24">
        <f t="shared" si="6"/>
        <v>165.21692701416612</v>
      </c>
      <c r="I42" s="24" t="str">
        <f t="shared" si="6"/>
        <v>..</v>
      </c>
      <c r="J42" s="23" t="str">
        <f t="shared" si="6"/>
        <v>..</v>
      </c>
      <c r="K42" s="24">
        <f t="shared" si="6"/>
        <v>144.5301234056262</v>
      </c>
      <c r="L42" s="24">
        <f t="shared" si="6"/>
        <v>325.3990885981604</v>
      </c>
      <c r="M42" s="24">
        <f t="shared" si="6"/>
        <v>194.45665633210177</v>
      </c>
      <c r="N42" s="24">
        <f t="shared" si="6"/>
        <v>55.361407299607855</v>
      </c>
      <c r="O42" s="24">
        <f t="shared" si="6"/>
        <v>94.269167044593473</v>
      </c>
      <c r="P42" s="24">
        <f t="shared" si="6"/>
        <v>108.81974167009045</v>
      </c>
      <c r="Q42" s="24">
        <f t="shared" si="6"/>
        <v>428.90036397928799</v>
      </c>
      <c r="R42" s="24">
        <f t="shared" si="6"/>
        <v>467.54391743320554</v>
      </c>
      <c r="S42" s="24">
        <f t="shared" si="6"/>
        <v>91.407424404245177</v>
      </c>
      <c r="T42" s="24">
        <f t="shared" si="6"/>
        <v>165.12682760642474</v>
      </c>
      <c r="U42" s="23">
        <f t="shared" si="6"/>
        <v>619.64079739819681</v>
      </c>
      <c r="V42" s="24">
        <f t="shared" si="6"/>
        <v>101.27567922332501</v>
      </c>
      <c r="W42" s="24">
        <f t="shared" si="6"/>
        <v>52.85192128663315</v>
      </c>
      <c r="X42" s="24" t="str">
        <f t="shared" si="6"/>
        <v>..</v>
      </c>
      <c r="Y42" s="11" t="str">
        <f t="shared" si="6"/>
        <v>..</v>
      </c>
    </row>
    <row r="44" spans="1:25">
      <c r="B44" s="1" t="s">
        <v>20</v>
      </c>
      <c r="C44" s="1" t="s">
        <v>129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129</v>
      </c>
      <c r="W45" s="1" t="s">
        <v>35</v>
      </c>
    </row>
    <row r="46" spans="1:25">
      <c r="V46" s="1" t="s">
        <v>20</v>
      </c>
      <c r="W46" s="1" t="s">
        <v>129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Contents'!B52</f>
        <v>Table 37: Nominal GDP, Nova Scotia, Business Sector Industries, 1997-2007</v>
      </c>
      <c r="K1" s="7" t="str">
        <f>B1 &amp; " (continued)"</f>
        <v>Table 37: Nominal GDP, Nova Scotia, Business Sector Industries, 1997-2007 (continued)</v>
      </c>
      <c r="V1" s="7" t="str">
        <f>K1</f>
        <v>Table 37: Nominal GDP, Nova Scotia, Business Sector Industries, 1997-2007 (continued)</v>
      </c>
    </row>
    <row r="3" spans="1:28" ht="33.75">
      <c r="A3" s="62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8">
      <c r="A5" s="5">
        <v>1997</v>
      </c>
      <c r="B5" s="27">
        <v>11779.777</v>
      </c>
      <c r="C5" s="15">
        <v>4143.8869999999997</v>
      </c>
      <c r="D5" s="25">
        <v>501.68700000000001</v>
      </c>
      <c r="E5" s="25">
        <v>305.459</v>
      </c>
      <c r="F5" s="25">
        <v>450.65600000000001</v>
      </c>
      <c r="G5" s="25">
        <v>981.01400000000001</v>
      </c>
      <c r="H5" s="25">
        <v>1905.0709999999999</v>
      </c>
      <c r="I5" s="25">
        <v>1190.105</v>
      </c>
      <c r="J5" s="17">
        <v>714.96600000000001</v>
      </c>
      <c r="K5" s="25">
        <v>7635.89</v>
      </c>
      <c r="L5" s="25">
        <v>861.74300000000005</v>
      </c>
      <c r="M5" s="25">
        <v>1154.72</v>
      </c>
      <c r="N5" s="25">
        <v>782.90800000000002</v>
      </c>
      <c r="O5" s="25">
        <v>646.05600000000004</v>
      </c>
      <c r="P5" s="25">
        <v>1950.278</v>
      </c>
      <c r="Q5" s="25">
        <v>558.03700000000003</v>
      </c>
      <c r="R5" s="25">
        <v>211.88200000000001</v>
      </c>
      <c r="S5" s="25">
        <v>114.45699999999999</v>
      </c>
      <c r="T5" s="25">
        <v>480.50299999999999</v>
      </c>
      <c r="U5" s="17">
        <v>875.30600000000004</v>
      </c>
      <c r="V5" s="15">
        <v>11604.23</v>
      </c>
      <c r="W5" s="25">
        <v>2661.1860000000001</v>
      </c>
      <c r="X5" s="25">
        <v>670.11699999999996</v>
      </c>
      <c r="Y5" s="68">
        <v>604.70000000000005</v>
      </c>
    </row>
    <row r="6" spans="1:28">
      <c r="A6" s="5">
        <v>1998</v>
      </c>
      <c r="B6" s="27">
        <v>12616.018</v>
      </c>
      <c r="C6" s="15">
        <v>4469.9849999999997</v>
      </c>
      <c r="D6" s="25">
        <v>518.91899999999998</v>
      </c>
      <c r="E6" s="25">
        <v>308.17599999999999</v>
      </c>
      <c r="F6" s="25">
        <v>451.86</v>
      </c>
      <c r="G6" s="25">
        <v>1117.5</v>
      </c>
      <c r="H6" s="25">
        <v>2073.5300000000002</v>
      </c>
      <c r="I6" s="25">
        <v>1371.979</v>
      </c>
      <c r="J6" s="17">
        <v>701.55100000000004</v>
      </c>
      <c r="K6" s="25">
        <v>8146.0330000000004</v>
      </c>
      <c r="L6" s="25">
        <v>938.33</v>
      </c>
      <c r="M6" s="25">
        <v>1216.95</v>
      </c>
      <c r="N6" s="25">
        <v>823.44299999999998</v>
      </c>
      <c r="O6" s="25">
        <v>693.86400000000003</v>
      </c>
      <c r="P6" s="25">
        <v>2058.1559999999999</v>
      </c>
      <c r="Q6" s="25">
        <v>578.63</v>
      </c>
      <c r="R6" s="25">
        <v>267.34500000000003</v>
      </c>
      <c r="S6" s="25">
        <v>98.287000000000006</v>
      </c>
      <c r="T6" s="25">
        <v>530.63699999999994</v>
      </c>
      <c r="U6" s="17">
        <v>940.39099999999996</v>
      </c>
      <c r="V6" s="15">
        <v>12421.088</v>
      </c>
      <c r="W6" s="25">
        <v>2833.5659999999998</v>
      </c>
      <c r="X6" s="25">
        <v>668.61099999999999</v>
      </c>
      <c r="Y6" s="68">
        <v>699.7</v>
      </c>
    </row>
    <row r="7" spans="1:28">
      <c r="A7" s="5">
        <v>1999</v>
      </c>
      <c r="B7" s="27">
        <v>13788.072</v>
      </c>
      <c r="C7" s="15">
        <v>5160.4129999999996</v>
      </c>
      <c r="D7" s="25">
        <v>662.06700000000001</v>
      </c>
      <c r="E7" s="25">
        <v>278.26600000000002</v>
      </c>
      <c r="F7" s="25">
        <v>469.233</v>
      </c>
      <c r="G7" s="25">
        <v>1334.829</v>
      </c>
      <c r="H7" s="25">
        <v>2416.018</v>
      </c>
      <c r="I7" s="25">
        <v>1563.9960000000001</v>
      </c>
      <c r="J7" s="17">
        <v>852.02200000000005</v>
      </c>
      <c r="K7" s="25">
        <v>8627.6589999999997</v>
      </c>
      <c r="L7" s="25">
        <v>1026.463</v>
      </c>
      <c r="M7" s="25">
        <v>1314.856</v>
      </c>
      <c r="N7" s="25">
        <v>874.81500000000005</v>
      </c>
      <c r="O7" s="25">
        <v>709.68399999999997</v>
      </c>
      <c r="P7" s="25">
        <v>2164.402</v>
      </c>
      <c r="Q7" s="25">
        <v>568.91</v>
      </c>
      <c r="R7" s="25">
        <v>290.625</v>
      </c>
      <c r="S7" s="25">
        <v>106.672</v>
      </c>
      <c r="T7" s="25">
        <v>547.16899999999998</v>
      </c>
      <c r="U7" s="17">
        <v>1024.0630000000001</v>
      </c>
      <c r="V7" s="15">
        <v>13574.401</v>
      </c>
      <c r="W7" s="25">
        <v>3163.5169999999998</v>
      </c>
      <c r="X7" s="25">
        <v>760.726</v>
      </c>
      <c r="Y7" s="68">
        <v>724.4</v>
      </c>
    </row>
    <row r="8" spans="1:28">
      <c r="A8" s="5">
        <v>2000</v>
      </c>
      <c r="B8" s="27">
        <v>15059.302</v>
      </c>
      <c r="C8" s="15">
        <v>5979.5230000000001</v>
      </c>
      <c r="D8" s="25">
        <v>684.327</v>
      </c>
      <c r="E8" s="25">
        <v>988.32100000000003</v>
      </c>
      <c r="F8" s="25">
        <v>498.42</v>
      </c>
      <c r="G8" s="25">
        <v>1232.365</v>
      </c>
      <c r="H8" s="25">
        <v>2576.09</v>
      </c>
      <c r="I8" s="25">
        <v>1631.174</v>
      </c>
      <c r="J8" s="17">
        <v>944.91600000000005</v>
      </c>
      <c r="K8" s="25">
        <v>9079.7790000000005</v>
      </c>
      <c r="L8" s="25">
        <v>1042.7729999999999</v>
      </c>
      <c r="M8" s="25">
        <v>1409.9949999999999</v>
      </c>
      <c r="N8" s="25">
        <v>941.76099999999997</v>
      </c>
      <c r="O8" s="25">
        <v>730.28700000000003</v>
      </c>
      <c r="P8" s="25">
        <v>2230.7719999999999</v>
      </c>
      <c r="Q8" s="25">
        <v>585.47500000000002</v>
      </c>
      <c r="R8" s="25">
        <v>355.55500000000001</v>
      </c>
      <c r="S8" s="25">
        <v>121.188</v>
      </c>
      <c r="T8" s="25">
        <v>573.12699999999995</v>
      </c>
      <c r="U8" s="17">
        <v>1088.846</v>
      </c>
      <c r="V8" s="15">
        <v>14842.244000000001</v>
      </c>
      <c r="W8" s="25">
        <v>4062.8310000000001</v>
      </c>
      <c r="X8" s="25">
        <v>1544.277</v>
      </c>
      <c r="Y8" s="68">
        <v>762.5</v>
      </c>
    </row>
    <row r="9" spans="1:28">
      <c r="A9" s="5">
        <v>2001</v>
      </c>
      <c r="B9" s="27">
        <v>15891.797</v>
      </c>
      <c r="C9" s="15">
        <v>6303.924</v>
      </c>
      <c r="D9" s="25">
        <v>728.35799999999995</v>
      </c>
      <c r="E9" s="25">
        <v>1098.8689999999999</v>
      </c>
      <c r="F9" s="25">
        <v>537.548</v>
      </c>
      <c r="G9" s="25">
        <v>1351.222</v>
      </c>
      <c r="H9" s="25">
        <v>2587.9270000000001</v>
      </c>
      <c r="I9" s="25">
        <v>1695.43</v>
      </c>
      <c r="J9" s="17">
        <v>892.49699999999996</v>
      </c>
      <c r="K9" s="25">
        <v>9587.8729999999996</v>
      </c>
      <c r="L9" s="25">
        <v>1062.8800000000001</v>
      </c>
      <c r="M9" s="25">
        <v>1532.925</v>
      </c>
      <c r="N9" s="25">
        <v>960.48199999999997</v>
      </c>
      <c r="O9" s="25">
        <v>800.11099999999999</v>
      </c>
      <c r="P9" s="25">
        <v>2278.2220000000002</v>
      </c>
      <c r="Q9" s="25">
        <v>645.93899999999996</v>
      </c>
      <c r="R9" s="25">
        <v>403.642</v>
      </c>
      <c r="S9" s="25">
        <v>136.649</v>
      </c>
      <c r="T9" s="25">
        <v>588.56500000000005</v>
      </c>
      <c r="U9" s="17">
        <v>1178.4580000000001</v>
      </c>
      <c r="V9" s="15">
        <v>15700.344999999999</v>
      </c>
      <c r="W9" s="25">
        <v>4224.3440000000001</v>
      </c>
      <c r="X9" s="25">
        <v>1627.2239999999999</v>
      </c>
      <c r="Y9" s="68">
        <v>858.9</v>
      </c>
    </row>
    <row r="10" spans="1:28">
      <c r="A10" s="5">
        <v>2002</v>
      </c>
      <c r="B10" s="27">
        <v>16350.397000000001</v>
      </c>
      <c r="C10" s="15">
        <v>6339.7139999999999</v>
      </c>
      <c r="D10" s="25">
        <v>754.91399999999999</v>
      </c>
      <c r="E10" s="25">
        <v>941.88199999999995</v>
      </c>
      <c r="F10" s="25">
        <v>595.22400000000005</v>
      </c>
      <c r="G10" s="25">
        <v>1385.413</v>
      </c>
      <c r="H10" s="25">
        <v>2662.2809999999999</v>
      </c>
      <c r="I10" s="25">
        <v>1630.155</v>
      </c>
      <c r="J10" s="17">
        <v>1032.126</v>
      </c>
      <c r="K10" s="25">
        <v>10010.683000000001</v>
      </c>
      <c r="L10" s="25">
        <v>1112.4069999999999</v>
      </c>
      <c r="M10" s="25">
        <v>1615.556</v>
      </c>
      <c r="N10" s="25">
        <v>970.26099999999997</v>
      </c>
      <c r="O10" s="25">
        <v>840.66099999999994</v>
      </c>
      <c r="P10" s="25">
        <v>2271.4110000000001</v>
      </c>
      <c r="Q10" s="25">
        <v>721.37400000000002</v>
      </c>
      <c r="R10" s="25">
        <v>461.11900000000003</v>
      </c>
      <c r="S10" s="25">
        <v>148.97800000000001</v>
      </c>
      <c r="T10" s="25">
        <v>628.63199999999995</v>
      </c>
      <c r="U10" s="17">
        <v>1240.2840000000001</v>
      </c>
      <c r="V10" s="15">
        <v>16171.28</v>
      </c>
      <c r="W10" s="25">
        <v>4199.3869999999997</v>
      </c>
      <c r="X10" s="25">
        <v>1545.5429999999999</v>
      </c>
      <c r="Y10" s="68">
        <v>925.1</v>
      </c>
    </row>
    <row r="11" spans="1:28">
      <c r="A11" s="5">
        <v>2003</v>
      </c>
      <c r="B11" s="27">
        <v>17517.977999999999</v>
      </c>
      <c r="C11" s="15">
        <v>7052.3370000000004</v>
      </c>
      <c r="D11" s="25">
        <v>799.62900000000002</v>
      </c>
      <c r="E11" s="25">
        <v>1354.463</v>
      </c>
      <c r="F11" s="25">
        <v>692.57899999999995</v>
      </c>
      <c r="G11" s="25">
        <v>1429.4749999999999</v>
      </c>
      <c r="H11" s="25">
        <v>2776.1909999999998</v>
      </c>
      <c r="I11" s="25">
        <v>1791.595</v>
      </c>
      <c r="J11" s="17">
        <v>984.596</v>
      </c>
      <c r="K11" s="25">
        <v>10465.641</v>
      </c>
      <c r="L11" s="25">
        <v>1134.577</v>
      </c>
      <c r="M11" s="25">
        <v>1734.8409999999999</v>
      </c>
      <c r="N11" s="25">
        <v>963.803</v>
      </c>
      <c r="O11" s="25">
        <v>865.06399999999996</v>
      </c>
      <c r="P11" s="25">
        <v>2369.9160000000002</v>
      </c>
      <c r="Q11" s="25">
        <v>794.995</v>
      </c>
      <c r="R11" s="25">
        <v>519.46699999999998</v>
      </c>
      <c r="S11" s="25">
        <v>152.661</v>
      </c>
      <c r="T11" s="25">
        <v>643.78399999999999</v>
      </c>
      <c r="U11" s="17">
        <v>1286.5329999999999</v>
      </c>
      <c r="V11" s="15">
        <v>17330.734</v>
      </c>
      <c r="W11" s="25">
        <v>4823.2330000000002</v>
      </c>
      <c r="X11" s="25">
        <v>2049.42</v>
      </c>
      <c r="Y11" s="68">
        <v>967.9</v>
      </c>
    </row>
    <row r="12" spans="1:28">
      <c r="A12" s="5">
        <v>2004</v>
      </c>
      <c r="B12" s="27">
        <v>18171.418000000001</v>
      </c>
      <c r="C12" s="15">
        <v>7213.1279999999997</v>
      </c>
      <c r="D12" s="25">
        <v>729.822</v>
      </c>
      <c r="E12" s="25">
        <v>1256.3009999999999</v>
      </c>
      <c r="F12" s="25">
        <v>630.50599999999997</v>
      </c>
      <c r="G12" s="25">
        <v>1571.232</v>
      </c>
      <c r="H12" s="25">
        <v>3025.2669999999998</v>
      </c>
      <c r="I12" s="25">
        <v>1946.8440000000001</v>
      </c>
      <c r="J12" s="17">
        <v>1078.423</v>
      </c>
      <c r="K12" s="25">
        <v>10958.29</v>
      </c>
      <c r="L12" s="25">
        <v>1204.337</v>
      </c>
      <c r="M12" s="25">
        <v>1815.4559999999999</v>
      </c>
      <c r="N12" s="25">
        <v>981.23</v>
      </c>
      <c r="O12" s="25">
        <v>863.01499999999999</v>
      </c>
      <c r="P12" s="25">
        <v>2500.625</v>
      </c>
      <c r="Q12" s="25">
        <v>840.51700000000005</v>
      </c>
      <c r="R12" s="25">
        <v>603.96600000000001</v>
      </c>
      <c r="S12" s="25">
        <v>160.20699999999999</v>
      </c>
      <c r="T12" s="25">
        <v>658.98599999999999</v>
      </c>
      <c r="U12" s="17">
        <v>1329.951</v>
      </c>
      <c r="V12" s="15">
        <v>17978.319</v>
      </c>
      <c r="W12" s="25">
        <v>4912.0739999999996</v>
      </c>
      <c r="X12" s="25">
        <v>1893.0830000000001</v>
      </c>
      <c r="Y12" s="68">
        <v>986.6</v>
      </c>
    </row>
    <row r="13" spans="1:28">
      <c r="A13" s="5">
        <v>2005</v>
      </c>
      <c r="B13" s="27">
        <v>18860.077000000001</v>
      </c>
      <c r="C13" s="15">
        <v>7525.5940000000001</v>
      </c>
      <c r="D13" s="25">
        <v>759.83</v>
      </c>
      <c r="E13" s="25">
        <v>1659.3219999999999</v>
      </c>
      <c r="F13" s="25">
        <v>556.29</v>
      </c>
      <c r="G13" s="25">
        <v>1560.56</v>
      </c>
      <c r="H13" s="25">
        <v>2989.5920000000001</v>
      </c>
      <c r="I13" s="25">
        <v>1931.3440000000001</v>
      </c>
      <c r="J13" s="17">
        <v>1058.248</v>
      </c>
      <c r="K13" s="25">
        <v>11334.483</v>
      </c>
      <c r="L13" s="25">
        <v>1256.5609999999999</v>
      </c>
      <c r="M13" s="25">
        <v>1875.5509999999999</v>
      </c>
      <c r="N13" s="25">
        <v>993.47500000000002</v>
      </c>
      <c r="O13" s="25">
        <v>992.19799999999998</v>
      </c>
      <c r="P13" s="25">
        <v>2507.2049999999999</v>
      </c>
      <c r="Q13" s="25">
        <v>884.18100000000004</v>
      </c>
      <c r="R13" s="25">
        <v>620.77499999999998</v>
      </c>
      <c r="S13" s="25">
        <v>158.99100000000001</v>
      </c>
      <c r="T13" s="25">
        <v>661.32399999999996</v>
      </c>
      <c r="U13" s="17">
        <v>1384.222</v>
      </c>
      <c r="V13" s="15">
        <v>18633.557000000001</v>
      </c>
      <c r="W13" s="25">
        <v>5205.2039999999997</v>
      </c>
      <c r="X13" s="25">
        <v>2244.098</v>
      </c>
      <c r="Y13" s="68">
        <v>1152.9000000000001</v>
      </c>
    </row>
    <row r="14" spans="1:28">
      <c r="A14" s="5">
        <v>2006</v>
      </c>
      <c r="B14" s="27">
        <v>18875.008999999998</v>
      </c>
      <c r="C14" s="15">
        <v>6984.39</v>
      </c>
      <c r="D14" s="25">
        <v>708.93399999999997</v>
      </c>
      <c r="E14" s="25">
        <v>1398.8630000000001</v>
      </c>
      <c r="F14" s="25">
        <v>575.54999999999995</v>
      </c>
      <c r="G14" s="25">
        <v>1741.1869999999999</v>
      </c>
      <c r="H14" s="25">
        <v>2559.8560000000002</v>
      </c>
      <c r="I14" s="25">
        <v>1522.7650000000001</v>
      </c>
      <c r="J14" s="17">
        <v>1037.0909999999999</v>
      </c>
      <c r="K14" s="25">
        <v>11890.619000000001</v>
      </c>
      <c r="L14" s="25">
        <v>1288.864</v>
      </c>
      <c r="M14" s="25">
        <v>1991.2929999999999</v>
      </c>
      <c r="N14" s="25">
        <v>1066.338</v>
      </c>
      <c r="O14" s="25">
        <v>960.37699999999995</v>
      </c>
      <c r="P14" s="25">
        <v>2693.0929999999998</v>
      </c>
      <c r="Q14" s="25">
        <v>918.48500000000001</v>
      </c>
      <c r="R14" s="25">
        <v>654.02200000000005</v>
      </c>
      <c r="S14" s="25">
        <v>160.03399999999999</v>
      </c>
      <c r="T14" s="25">
        <v>694.54600000000005</v>
      </c>
      <c r="U14" s="17">
        <v>1463.567</v>
      </c>
      <c r="V14" s="15">
        <v>18643.995999999999</v>
      </c>
      <c r="W14" s="25">
        <v>4534.2690000000002</v>
      </c>
      <c r="X14" s="25">
        <v>2025.1579999999999</v>
      </c>
      <c r="Y14" s="68">
        <v>1131.3</v>
      </c>
    </row>
    <row r="15" spans="1:28">
      <c r="A15" s="5">
        <v>2007</v>
      </c>
      <c r="B15" s="27">
        <v>19833.035</v>
      </c>
      <c r="C15" s="15">
        <v>7223.2120000000004</v>
      </c>
      <c r="D15" s="25">
        <v>647.87099999999998</v>
      </c>
      <c r="E15" s="25">
        <v>1427.597</v>
      </c>
      <c r="F15" s="25">
        <v>681.54200000000003</v>
      </c>
      <c r="G15" s="25">
        <v>1857.3430000000001</v>
      </c>
      <c r="H15" s="25">
        <v>2608.8589999999999</v>
      </c>
      <c r="I15" s="25">
        <v>1635.066</v>
      </c>
      <c r="J15" s="17">
        <v>973.79300000000001</v>
      </c>
      <c r="K15" s="25">
        <v>12609.823</v>
      </c>
      <c r="L15" s="25">
        <v>1384.575</v>
      </c>
      <c r="M15" s="25">
        <v>2190.4630000000002</v>
      </c>
      <c r="N15" s="25">
        <v>1111.6600000000001</v>
      </c>
      <c r="O15" s="25">
        <v>1048.2539999999999</v>
      </c>
      <c r="P15" s="25">
        <v>2804.0590000000002</v>
      </c>
      <c r="Q15" s="25">
        <v>974.65800000000002</v>
      </c>
      <c r="R15" s="25">
        <v>664.75900000000001</v>
      </c>
      <c r="S15" s="25">
        <v>160.33099999999999</v>
      </c>
      <c r="T15" s="25">
        <v>733.327</v>
      </c>
      <c r="U15" s="17">
        <v>1537.7370000000001</v>
      </c>
      <c r="V15" s="15">
        <v>19622.063999999998</v>
      </c>
      <c r="W15" s="25">
        <v>4717.9979999999996</v>
      </c>
      <c r="X15" s="25">
        <v>2208.2739999999999</v>
      </c>
      <c r="Y15" s="68">
        <v>1245.7</v>
      </c>
      <c r="AB15" s="33"/>
    </row>
    <row r="16" spans="1:28">
      <c r="A16" s="5">
        <v>2008</v>
      </c>
      <c r="B16" s="27">
        <v>20661.319</v>
      </c>
      <c r="C16" s="15">
        <v>7421.4660000000003</v>
      </c>
      <c r="D16" s="25">
        <v>625.73400000000004</v>
      </c>
      <c r="E16" s="25">
        <v>1759.2860000000001</v>
      </c>
      <c r="F16" s="25">
        <v>627.44299999999998</v>
      </c>
      <c r="G16" s="25">
        <v>1948.729</v>
      </c>
      <c r="H16" s="25">
        <v>2460.2739999999999</v>
      </c>
      <c r="I16" s="25">
        <v>1505.3589999999999</v>
      </c>
      <c r="J16" s="17">
        <v>954.91499999999996</v>
      </c>
      <c r="K16" s="25">
        <v>13239.852999999999</v>
      </c>
      <c r="L16" s="25">
        <v>1459.4749999999999</v>
      </c>
      <c r="M16" s="25">
        <v>2232.9859999999999</v>
      </c>
      <c r="N16" s="25">
        <v>1134.8820000000001</v>
      </c>
      <c r="O16" s="25">
        <v>1094.076</v>
      </c>
      <c r="P16" s="25">
        <v>2971.7959999999998</v>
      </c>
      <c r="Q16" s="25">
        <v>1083.8130000000001</v>
      </c>
      <c r="R16" s="25">
        <v>673.98500000000001</v>
      </c>
      <c r="S16" s="25">
        <v>164.107</v>
      </c>
      <c r="T16" s="25">
        <v>776.03099999999995</v>
      </c>
      <c r="U16" s="17">
        <v>1648.702</v>
      </c>
      <c r="V16" s="15">
        <v>20457.955999999998</v>
      </c>
      <c r="W16" s="25">
        <v>4847.0029999999997</v>
      </c>
      <c r="X16" s="25">
        <v>2558.1680000000001</v>
      </c>
      <c r="Y16" s="72">
        <v>1450.2</v>
      </c>
    </row>
    <row r="17" spans="1:25">
      <c r="A17" s="5">
        <v>2009</v>
      </c>
      <c r="B17" s="27" t="s">
        <v>33</v>
      </c>
      <c r="C17" s="15" t="s">
        <v>33</v>
      </c>
      <c r="D17" s="25" t="s">
        <v>33</v>
      </c>
      <c r="E17" s="25" t="s">
        <v>33</v>
      </c>
      <c r="F17" s="25" t="s">
        <v>33</v>
      </c>
      <c r="G17" s="25" t="s">
        <v>33</v>
      </c>
      <c r="H17" s="25" t="s">
        <v>33</v>
      </c>
      <c r="I17" s="25" t="s">
        <v>33</v>
      </c>
      <c r="J17" s="17" t="s">
        <v>33</v>
      </c>
      <c r="K17" s="25" t="s">
        <v>33</v>
      </c>
      <c r="L17" s="25" t="s">
        <v>33</v>
      </c>
      <c r="M17" s="25" t="s">
        <v>33</v>
      </c>
      <c r="N17" s="25" t="s">
        <v>33</v>
      </c>
      <c r="O17" s="25" t="s">
        <v>33</v>
      </c>
      <c r="P17" s="25" t="s">
        <v>33</v>
      </c>
      <c r="Q17" s="25" t="s">
        <v>33</v>
      </c>
      <c r="R17" s="25" t="s">
        <v>33</v>
      </c>
      <c r="S17" s="25" t="s">
        <v>33</v>
      </c>
      <c r="T17" s="25" t="s">
        <v>33</v>
      </c>
      <c r="U17" s="17" t="s">
        <v>33</v>
      </c>
      <c r="V17" s="15" t="s">
        <v>33</v>
      </c>
      <c r="W17" s="25" t="s">
        <v>33</v>
      </c>
      <c r="X17" s="25" t="s">
        <v>33</v>
      </c>
      <c r="Y17" s="72" t="s">
        <v>33</v>
      </c>
    </row>
    <row r="18" spans="1:25">
      <c r="A18" s="5">
        <v>2010</v>
      </c>
      <c r="B18" s="27" t="s">
        <v>33</v>
      </c>
      <c r="C18" s="15" t="s">
        <v>33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17" t="s">
        <v>33</v>
      </c>
      <c r="K18" s="25" t="s">
        <v>33</v>
      </c>
      <c r="L18" s="25" t="s">
        <v>33</v>
      </c>
      <c r="M18" s="25" t="s">
        <v>33</v>
      </c>
      <c r="N18" s="25" t="s">
        <v>33</v>
      </c>
      <c r="O18" s="25" t="s">
        <v>33</v>
      </c>
      <c r="P18" s="25" t="s">
        <v>33</v>
      </c>
      <c r="Q18" s="25" t="s">
        <v>33</v>
      </c>
      <c r="R18" s="25" t="s">
        <v>33</v>
      </c>
      <c r="S18" s="25" t="s">
        <v>33</v>
      </c>
      <c r="T18" s="25" t="s">
        <v>33</v>
      </c>
      <c r="U18" s="17" t="s">
        <v>33</v>
      </c>
      <c r="V18" s="15" t="s">
        <v>33</v>
      </c>
      <c r="W18" s="25" t="s">
        <v>33</v>
      </c>
      <c r="X18" s="25" t="s">
        <v>33</v>
      </c>
      <c r="Y18" s="72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261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5.2406992278952735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5.4404950238962524</v>
      </c>
      <c r="D21" s="9">
        <f t="shared" si="0"/>
        <v>2.0289353941373545</v>
      </c>
      <c r="E21" s="9">
        <f t="shared" si="0"/>
        <v>17.253489047324997</v>
      </c>
      <c r="F21" s="9">
        <f t="shared" si="0"/>
        <v>3.0543393992574996</v>
      </c>
      <c r="G21" s="9">
        <f t="shared" si="0"/>
        <v>6.4382781265442945</v>
      </c>
      <c r="H21" s="9">
        <f t="shared" si="0"/>
        <v>2.3522708955236338</v>
      </c>
      <c r="I21" s="9">
        <f t="shared" si="0"/>
        <v>2.1592531791191805</v>
      </c>
      <c r="J21" s="20">
        <f t="shared" si="0"/>
        <v>2.6657048774905823</v>
      </c>
      <c r="K21" s="9">
        <f t="shared" si="0"/>
        <v>5.1306644028665138</v>
      </c>
      <c r="L21" s="9">
        <f t="shared" si="0"/>
        <v>4.9063357229448989</v>
      </c>
      <c r="M21" s="9">
        <f t="shared" si="0"/>
        <v>6.1786526814766818</v>
      </c>
      <c r="N21" s="9">
        <f t="shared" si="0"/>
        <v>3.4327757604639686</v>
      </c>
      <c r="O21" s="9">
        <f t="shared" si="0"/>
        <v>4.9054228933752997</v>
      </c>
      <c r="P21" s="9">
        <f t="shared" si="0"/>
        <v>3.9032939093625929</v>
      </c>
      <c r="Q21" s="9">
        <f t="shared" si="0"/>
        <v>6.2204912242025623</v>
      </c>
      <c r="R21" s="9">
        <f t="shared" si="0"/>
        <v>11.093058712100735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3.3298707518650605</v>
      </c>
      <c r="T21" s="9">
        <f t="shared" si="1"/>
        <v>4.4541559942811393</v>
      </c>
      <c r="U21" s="20">
        <f t="shared" si="1"/>
        <v>5.9249791555603615</v>
      </c>
      <c r="V21" s="9">
        <f t="shared" si="1"/>
        <v>5.2897251531048184</v>
      </c>
      <c r="W21" s="9">
        <f t="shared" si="1"/>
        <v>5.6020990569322082</v>
      </c>
      <c r="X21" s="9">
        <f t="shared" si="1"/>
        <v>12.950705488945392</v>
      </c>
      <c r="Y21" s="9">
        <f t="shared" si="1"/>
        <v>8.2767636902843833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8.5315297879013485</v>
      </c>
      <c r="C22" s="9">
        <f t="shared" si="0"/>
        <v>13.002021380024175</v>
      </c>
      <c r="D22" s="9">
        <f t="shared" si="0"/>
        <v>10.903080445512604</v>
      </c>
      <c r="E22" s="9">
        <f t="shared" si="0"/>
        <v>47.904606130951201</v>
      </c>
      <c r="F22" s="9">
        <f t="shared" si="0"/>
        <v>3.4149757413881598</v>
      </c>
      <c r="G22" s="9">
        <f t="shared" si="0"/>
        <v>7.8999847863041817</v>
      </c>
      <c r="H22" s="9">
        <f t="shared" si="0"/>
        <v>10.581706724410346</v>
      </c>
      <c r="I22" s="9">
        <f t="shared" si="0"/>
        <v>11.080630680285397</v>
      </c>
      <c r="J22" s="21">
        <f t="shared" si="0"/>
        <v>9.7410904043705457</v>
      </c>
      <c r="K22" s="9">
        <f t="shared" si="0"/>
        <v>5.9429035872752944</v>
      </c>
      <c r="L22" s="9">
        <f t="shared" si="0"/>
        <v>6.5624027818946384</v>
      </c>
      <c r="M22" s="9">
        <f t="shared" si="0"/>
        <v>6.884228845791851</v>
      </c>
      <c r="N22" s="9">
        <f t="shared" si="0"/>
        <v>6.3514274971126161</v>
      </c>
      <c r="O22" s="9">
        <f t="shared" si="0"/>
        <v>4.1696332599905794</v>
      </c>
      <c r="P22" s="9">
        <f t="shared" si="0"/>
        <v>4.5810234622186474</v>
      </c>
      <c r="Q22" s="9">
        <f t="shared" si="0"/>
        <v>1.6128080860909444</v>
      </c>
      <c r="R22" s="9">
        <f t="shared" si="0"/>
        <v>18.833140721248643</v>
      </c>
      <c r="S22" s="9">
        <f t="shared" si="1"/>
        <v>1.9230520304943433</v>
      </c>
      <c r="T22" s="9">
        <f t="shared" si="1"/>
        <v>6.0518514967950798</v>
      </c>
      <c r="U22" s="21">
        <f t="shared" si="1"/>
        <v>7.547961950651505</v>
      </c>
      <c r="V22" s="9">
        <f t="shared" si="1"/>
        <v>8.5494797363984798</v>
      </c>
      <c r="W22" s="9">
        <f t="shared" si="1"/>
        <v>15.146615113282881</v>
      </c>
      <c r="X22" s="9">
        <f t="shared" si="1"/>
        <v>32.08642601395573</v>
      </c>
      <c r="Y22" s="9">
        <f t="shared" si="1"/>
        <v>8.035534885265804</v>
      </c>
    </row>
    <row r="23" spans="1:25">
      <c r="A23" s="29" t="s">
        <v>262</v>
      </c>
      <c r="B23" s="19">
        <f t="shared" si="2"/>
        <v>4.032527526874774</v>
      </c>
      <c r="C23" s="9">
        <f t="shared" si="0"/>
        <v>2.7372401900470633</v>
      </c>
      <c r="D23" s="9">
        <f t="shared" si="0"/>
        <v>-1.1126452132955933</v>
      </c>
      <c r="E23" s="9">
        <f t="shared" si="0"/>
        <v>7.4743439878180773</v>
      </c>
      <c r="F23" s="9">
        <f t="shared" si="0"/>
        <v>2.9194252415714717</v>
      </c>
      <c r="G23" s="9">
        <f t="shared" si="0"/>
        <v>5.8952577026068154</v>
      </c>
      <c r="H23" s="9">
        <f t="shared" si="0"/>
        <v>-0.57335028333612703</v>
      </c>
      <c r="I23" s="9">
        <f t="shared" si="0"/>
        <v>-0.99834057502169449</v>
      </c>
      <c r="J23" s="21">
        <f t="shared" si="0"/>
        <v>0.1316653106353094</v>
      </c>
      <c r="K23" s="9">
        <f t="shared" si="0"/>
        <v>4.8276827428306079</v>
      </c>
      <c r="L23" s="9">
        <f t="shared" si="0"/>
        <v>4.291967422538967</v>
      </c>
      <c r="M23" s="9">
        <f t="shared" si="0"/>
        <v>5.9152640963997749</v>
      </c>
      <c r="N23" s="9">
        <f t="shared" si="0"/>
        <v>2.3590510048649982</v>
      </c>
      <c r="O23" s="9">
        <f t="shared" si="0"/>
        <v>5.1826819329713114</v>
      </c>
      <c r="P23" s="9">
        <f t="shared" si="0"/>
        <v>3.6502791661105816</v>
      </c>
      <c r="Q23" s="9">
        <f t="shared" si="0"/>
        <v>8.001739424560018</v>
      </c>
      <c r="R23" s="9">
        <f t="shared" si="0"/>
        <v>8.3223142966116992</v>
      </c>
      <c r="S23" s="9">
        <f t="shared" si="1"/>
        <v>3.8624196526020782</v>
      </c>
      <c r="T23" s="9">
        <f t="shared" si="1"/>
        <v>3.8612452339421788</v>
      </c>
      <c r="U23" s="21">
        <f t="shared" si="1"/>
        <v>5.3226949459403539</v>
      </c>
      <c r="V23" s="9">
        <f t="shared" si="1"/>
        <v>4.09271451685429</v>
      </c>
      <c r="W23" s="9">
        <f t="shared" si="1"/>
        <v>2.2305191801568425</v>
      </c>
      <c r="X23" s="9">
        <f t="shared" si="1"/>
        <v>6.5124764650691169</v>
      </c>
      <c r="Y23" s="9">
        <f t="shared" si="1"/>
        <v>8.3673632935468589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35.17797493110438</v>
      </c>
      <c r="D29" s="24">
        <f t="shared" si="3"/>
        <v>4.2588836783582575</v>
      </c>
      <c r="E29" s="24">
        <f t="shared" si="3"/>
        <v>2.5930796482819667</v>
      </c>
      <c r="F29" s="24">
        <f t="shared" si="3"/>
        <v>3.8256751379928495</v>
      </c>
      <c r="G29" s="24">
        <f t="shared" si="3"/>
        <v>8.3279505206253059</v>
      </c>
      <c r="H29" s="24">
        <f t="shared" si="3"/>
        <v>16.172385945846003</v>
      </c>
      <c r="I29" s="24">
        <f t="shared" si="3"/>
        <v>10.102950166204334</v>
      </c>
      <c r="J29" s="23">
        <f t="shared" si="3"/>
        <v>6.0694357796416689</v>
      </c>
      <c r="K29" s="24">
        <f t="shared" si="3"/>
        <v>64.822025068895613</v>
      </c>
      <c r="L29" s="24">
        <f t="shared" si="3"/>
        <v>7.3154440869296593</v>
      </c>
      <c r="M29" s="24">
        <f t="shared" si="3"/>
        <v>9.802562476352481</v>
      </c>
      <c r="N29" s="24">
        <f t="shared" si="3"/>
        <v>6.6462039137073647</v>
      </c>
      <c r="O29" s="24">
        <f t="shared" si="3"/>
        <v>5.4844501725287333</v>
      </c>
      <c r="P29" s="24">
        <f t="shared" si="3"/>
        <v>16.55615382192719</v>
      </c>
      <c r="Q29" s="24">
        <f t="shared" si="3"/>
        <v>4.7372458748582424</v>
      </c>
      <c r="R29" s="24">
        <f t="shared" si="3"/>
        <v>1.7986927935902353</v>
      </c>
      <c r="S29" s="24">
        <f t="shared" si="3"/>
        <v>0.97163978571071419</v>
      </c>
      <c r="T29" s="24">
        <f t="shared" si="3"/>
        <v>4.0790500533244387</v>
      </c>
      <c r="U29" s="23">
        <f t="shared" si="3"/>
        <v>7.4305820899665589</v>
      </c>
      <c r="V29" s="24">
        <f t="shared" si="3"/>
        <v>98.509759565057976</v>
      </c>
      <c r="W29" s="24">
        <f t="shared" si="3"/>
        <v>22.59114073212082</v>
      </c>
      <c r="X29" s="24">
        <f t="shared" si="3"/>
        <v>5.6887070103279544</v>
      </c>
      <c r="Y29" s="11">
        <f t="shared" si="3"/>
        <v>5.1333739170104833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35.431029029920531</v>
      </c>
      <c r="D30" s="24">
        <f t="shared" si="4"/>
        <v>4.1131758055513234</v>
      </c>
      <c r="E30" s="24">
        <f t="shared" si="4"/>
        <v>2.4427358933698415</v>
      </c>
      <c r="F30" s="24">
        <f t="shared" si="4"/>
        <v>3.5816372487737413</v>
      </c>
      <c r="G30" s="24">
        <f t="shared" si="4"/>
        <v>8.8577869815975223</v>
      </c>
      <c r="H30" s="24">
        <f t="shared" si="4"/>
        <v>16.435693100628107</v>
      </c>
      <c r="I30" s="24">
        <f t="shared" si="4"/>
        <v>10.874897293266386</v>
      </c>
      <c r="J30" s="23">
        <f t="shared" si="4"/>
        <v>5.5607958073617212</v>
      </c>
      <c r="K30" s="24">
        <f t="shared" si="4"/>
        <v>64.568970970079462</v>
      </c>
      <c r="L30" s="24">
        <f t="shared" si="4"/>
        <v>7.4376082849596443</v>
      </c>
      <c r="M30" s="24">
        <f t="shared" si="4"/>
        <v>9.6460705747249254</v>
      </c>
      <c r="N30" s="24">
        <f t="shared" si="4"/>
        <v>6.5269643718009913</v>
      </c>
      <c r="O30" s="24">
        <f t="shared" si="4"/>
        <v>5.4998653299321552</v>
      </c>
      <c r="P30" s="24">
        <f t="shared" si="4"/>
        <v>16.313832145768973</v>
      </c>
      <c r="Q30" s="24">
        <f t="shared" si="4"/>
        <v>4.5864709451112065</v>
      </c>
      <c r="R30" s="24">
        <f t="shared" si="4"/>
        <v>2.1190917768189617</v>
      </c>
      <c r="S30" s="24">
        <f t="shared" si="4"/>
        <v>0.77906515352149952</v>
      </c>
      <c r="T30" s="24">
        <f t="shared" si="4"/>
        <v>4.2060577275650681</v>
      </c>
      <c r="U30" s="23">
        <f t="shared" si="4"/>
        <v>7.4539446598760399</v>
      </c>
      <c r="V30" s="24">
        <f t="shared" si="4"/>
        <v>98.45490074601986</v>
      </c>
      <c r="W30" s="24">
        <f t="shared" si="4"/>
        <v>22.460066242771688</v>
      </c>
      <c r="X30" s="24">
        <f t="shared" si="4"/>
        <v>5.299699160226309</v>
      </c>
      <c r="Y30" s="11">
        <f t="shared" si="4"/>
        <v>5.5461239830190481</v>
      </c>
    </row>
    <row r="31" spans="1:25">
      <c r="A31" s="5">
        <v>1999</v>
      </c>
      <c r="B31" s="28">
        <f t="shared" si="4"/>
        <v>100</v>
      </c>
      <c r="C31" s="22">
        <f t="shared" si="4"/>
        <v>37.426646742198614</v>
      </c>
      <c r="D31" s="24">
        <f t="shared" si="4"/>
        <v>4.8017373277424138</v>
      </c>
      <c r="E31" s="24">
        <f t="shared" si="4"/>
        <v>2.0181646861142011</v>
      </c>
      <c r="F31" s="24">
        <f t="shared" si="4"/>
        <v>3.4031806622419722</v>
      </c>
      <c r="G31" s="24">
        <f t="shared" si="4"/>
        <v>9.6810417003914679</v>
      </c>
      <c r="H31" s="24">
        <f t="shared" si="4"/>
        <v>17.522522365708561</v>
      </c>
      <c r="I31" s="24">
        <f t="shared" si="4"/>
        <v>11.343108739205888</v>
      </c>
      <c r="J31" s="23">
        <f t="shared" si="4"/>
        <v>6.1794136265026758</v>
      </c>
      <c r="K31" s="24">
        <f t="shared" si="4"/>
        <v>62.573353257801379</v>
      </c>
      <c r="L31" s="24">
        <f t="shared" si="4"/>
        <v>7.4445723811131819</v>
      </c>
      <c r="M31" s="24">
        <f t="shared" si="4"/>
        <v>9.5361846094218237</v>
      </c>
      <c r="N31" s="24">
        <f t="shared" si="4"/>
        <v>6.3447231781209164</v>
      </c>
      <c r="O31" s="24">
        <f t="shared" si="4"/>
        <v>5.1470865542332529</v>
      </c>
      <c r="P31" s="24">
        <f t="shared" si="4"/>
        <v>15.69764068536921</v>
      </c>
      <c r="Q31" s="24">
        <f t="shared" si="4"/>
        <v>4.1261026197136186</v>
      </c>
      <c r="R31" s="24">
        <f t="shared" si="4"/>
        <v>2.107800133332637</v>
      </c>
      <c r="S31" s="24">
        <f t="shared" si="4"/>
        <v>0.77365421358403108</v>
      </c>
      <c r="T31" s="24">
        <f t="shared" si="4"/>
        <v>3.9684228512876922</v>
      </c>
      <c r="U31" s="23">
        <f t="shared" si="4"/>
        <v>7.427166031625017</v>
      </c>
      <c r="V31" s="24">
        <f t="shared" si="4"/>
        <v>98.450319957714171</v>
      </c>
      <c r="W31" s="24">
        <f t="shared" si="4"/>
        <v>22.943867714064737</v>
      </c>
      <c r="X31" s="24">
        <f t="shared" si="4"/>
        <v>5.5172760919728292</v>
      </c>
      <c r="Y31" s="11">
        <f t="shared" si="4"/>
        <v>5.2538164871781934</v>
      </c>
    </row>
    <row r="32" spans="1:25">
      <c r="A32" s="5">
        <v>2000</v>
      </c>
      <c r="B32" s="28">
        <f t="shared" si="4"/>
        <v>100</v>
      </c>
      <c r="C32" s="22">
        <f t="shared" si="4"/>
        <v>39.706508309614883</v>
      </c>
      <c r="D32" s="24">
        <f t="shared" si="4"/>
        <v>4.54421459905645</v>
      </c>
      <c r="E32" s="24">
        <f t="shared" si="4"/>
        <v>6.5628606159833973</v>
      </c>
      <c r="F32" s="24">
        <f t="shared" si="4"/>
        <v>3.3097151514724921</v>
      </c>
      <c r="G32" s="24">
        <f t="shared" si="4"/>
        <v>8.1834138129376797</v>
      </c>
      <c r="H32" s="24">
        <f t="shared" si="4"/>
        <v>17.106304130164865</v>
      </c>
      <c r="I32" s="24">
        <f t="shared" si="4"/>
        <v>10.831670684338491</v>
      </c>
      <c r="J32" s="23">
        <f t="shared" si="4"/>
        <v>6.2746334458263746</v>
      </c>
      <c r="K32" s="24">
        <f t="shared" si="4"/>
        <v>60.293491690385125</v>
      </c>
      <c r="L32" s="24">
        <f t="shared" si="4"/>
        <v>6.9244444397223717</v>
      </c>
      <c r="M32" s="24">
        <f t="shared" si="4"/>
        <v>9.362950553750764</v>
      </c>
      <c r="N32" s="24">
        <f t="shared" si="4"/>
        <v>6.2536829396209734</v>
      </c>
      <c r="O32" s="24">
        <f t="shared" si="4"/>
        <v>4.8494080270121422</v>
      </c>
      <c r="P32" s="24">
        <f t="shared" si="4"/>
        <v>14.813249644638244</v>
      </c>
      <c r="Q32" s="24">
        <f t="shared" si="4"/>
        <v>3.8877963932192872</v>
      </c>
      <c r="R32" s="24">
        <f t="shared" si="4"/>
        <v>2.3610324037594839</v>
      </c>
      <c r="S32" s="24">
        <f t="shared" si="4"/>
        <v>0.8047384931917827</v>
      </c>
      <c r="T32" s="24">
        <f t="shared" si="4"/>
        <v>3.8058005610087369</v>
      </c>
      <c r="U32" s="23">
        <f t="shared" si="4"/>
        <v>7.2303882344613326</v>
      </c>
      <c r="V32" s="24">
        <f t="shared" si="4"/>
        <v>98.558645015552514</v>
      </c>
      <c r="W32" s="24">
        <f t="shared" si="4"/>
        <v>26.978879897620757</v>
      </c>
      <c r="X32" s="24">
        <f t="shared" si="4"/>
        <v>10.25463862800547</v>
      </c>
      <c r="Y32" s="11">
        <f t="shared" si="4"/>
        <v>5.0633156835555857</v>
      </c>
    </row>
    <row r="33" spans="1:25">
      <c r="A33" s="5">
        <v>2001</v>
      </c>
      <c r="B33" s="28">
        <f t="shared" si="4"/>
        <v>100</v>
      </c>
      <c r="C33" s="22">
        <f t="shared" si="4"/>
        <v>39.667785839449117</v>
      </c>
      <c r="D33" s="24">
        <f t="shared" si="4"/>
        <v>4.5832324689272079</v>
      </c>
      <c r="E33" s="24">
        <f t="shared" si="4"/>
        <v>6.9146931589926544</v>
      </c>
      <c r="F33" s="24">
        <f t="shared" si="4"/>
        <v>3.3825501294787492</v>
      </c>
      <c r="G33" s="24">
        <f t="shared" si="4"/>
        <v>8.5026381849705217</v>
      </c>
      <c r="H33" s="24">
        <f t="shared" si="4"/>
        <v>16.284671897079981</v>
      </c>
      <c r="I33" s="24">
        <f t="shared" si="4"/>
        <v>10.668585811912902</v>
      </c>
      <c r="J33" s="23">
        <f t="shared" si="4"/>
        <v>5.6160860851670833</v>
      </c>
      <c r="K33" s="24">
        <f t="shared" si="4"/>
        <v>60.332214160550876</v>
      </c>
      <c r="L33" s="24">
        <f t="shared" si="4"/>
        <v>6.6882304122057441</v>
      </c>
      <c r="M33" s="24">
        <f t="shared" si="4"/>
        <v>9.6460142298570766</v>
      </c>
      <c r="N33" s="24">
        <f t="shared" si="4"/>
        <v>6.0438854083021569</v>
      </c>
      <c r="O33" s="24">
        <f t="shared" si="4"/>
        <v>5.0347421377204853</v>
      </c>
      <c r="P33" s="24">
        <f t="shared" si="4"/>
        <v>14.335836280818338</v>
      </c>
      <c r="Q33" s="24">
        <f t="shared" si="4"/>
        <v>4.0646064129814894</v>
      </c>
      <c r="R33" s="24">
        <f t="shared" si="4"/>
        <v>2.5399393158621395</v>
      </c>
      <c r="S33" s="24">
        <f t="shared" si="4"/>
        <v>0.85987129083010561</v>
      </c>
      <c r="T33" s="24">
        <f t="shared" si="4"/>
        <v>3.7035773864969457</v>
      </c>
      <c r="U33" s="23">
        <f t="shared" si="4"/>
        <v>7.4155112854764003</v>
      </c>
      <c r="V33" s="24">
        <f t="shared" si="4"/>
        <v>98.795277840511048</v>
      </c>
      <c r="W33" s="24">
        <f t="shared" si="4"/>
        <v>26.581915185551384</v>
      </c>
      <c r="X33" s="24">
        <f t="shared" si="4"/>
        <v>10.2393958342156</v>
      </c>
      <c r="Y33" s="11">
        <f t="shared" si="4"/>
        <v>5.4046751289360166</v>
      </c>
    </row>
    <row r="34" spans="1:25">
      <c r="A34" s="5">
        <v>2002</v>
      </c>
      <c r="B34" s="28">
        <f t="shared" si="4"/>
        <v>100</v>
      </c>
      <c r="C34" s="22">
        <f t="shared" si="4"/>
        <v>38.774067687775407</v>
      </c>
      <c r="D34" s="24">
        <f t="shared" si="4"/>
        <v>4.6170988998004141</v>
      </c>
      <c r="E34" s="24">
        <f t="shared" si="4"/>
        <v>5.7606063020977407</v>
      </c>
      <c r="F34" s="24">
        <f t="shared" si="4"/>
        <v>3.6404253670415465</v>
      </c>
      <c r="G34" s="24">
        <f t="shared" si="4"/>
        <v>8.4732682637614243</v>
      </c>
      <c r="H34" s="24">
        <f t="shared" si="4"/>
        <v>16.282668855074284</v>
      </c>
      <c r="I34" s="24">
        <f t="shared" si="4"/>
        <v>9.9701248844294117</v>
      </c>
      <c r="J34" s="23">
        <f t="shared" si="4"/>
        <v>6.3125439706448709</v>
      </c>
      <c r="K34" s="24">
        <f t="shared" si="4"/>
        <v>61.225932312224593</v>
      </c>
      <c r="L34" s="24">
        <f t="shared" si="4"/>
        <v>6.8035473389422894</v>
      </c>
      <c r="M34" s="24">
        <f t="shared" si="4"/>
        <v>9.8808365325930616</v>
      </c>
      <c r="N34" s="24">
        <f t="shared" si="4"/>
        <v>5.934173953085053</v>
      </c>
      <c r="O34" s="24">
        <f t="shared" si="4"/>
        <v>5.141532649023751</v>
      </c>
      <c r="P34" s="24">
        <f t="shared" si="4"/>
        <v>13.892084699839399</v>
      </c>
      <c r="Q34" s="24">
        <f t="shared" si="4"/>
        <v>4.4119662660178829</v>
      </c>
      <c r="R34" s="24">
        <f t="shared" si="4"/>
        <v>2.8202312151808915</v>
      </c>
      <c r="S34" s="24">
        <f t="shared" si="4"/>
        <v>0.91115830398491238</v>
      </c>
      <c r="T34" s="24">
        <f t="shared" si="4"/>
        <v>3.8447506809773482</v>
      </c>
      <c r="U34" s="23">
        <f t="shared" si="4"/>
        <v>7.585650672579999</v>
      </c>
      <c r="V34" s="24">
        <f t="shared" si="4"/>
        <v>98.904509780404709</v>
      </c>
      <c r="W34" s="24">
        <f t="shared" si="4"/>
        <v>25.68370052421357</v>
      </c>
      <c r="X34" s="24">
        <f t="shared" si="4"/>
        <v>9.4526328626760545</v>
      </c>
      <c r="Y34" s="11">
        <f t="shared" si="4"/>
        <v>5.6579665924931364</v>
      </c>
    </row>
    <row r="35" spans="1:25">
      <c r="A35" s="5">
        <v>2003</v>
      </c>
      <c r="B35" s="28">
        <f t="shared" si="4"/>
        <v>100</v>
      </c>
      <c r="C35" s="22">
        <f t="shared" si="4"/>
        <v>40.257711249551754</v>
      </c>
      <c r="D35" s="24">
        <f t="shared" si="4"/>
        <v>4.5646192728407353</v>
      </c>
      <c r="E35" s="24">
        <f t="shared" si="4"/>
        <v>7.731845536054446</v>
      </c>
      <c r="F35" s="24">
        <f t="shared" si="4"/>
        <v>3.9535327650257348</v>
      </c>
      <c r="G35" s="24">
        <f t="shared" si="4"/>
        <v>8.1600456399705497</v>
      </c>
      <c r="H35" s="24">
        <f t="shared" si="4"/>
        <v>15.847668035660279</v>
      </c>
      <c r="I35" s="24">
        <f t="shared" si="4"/>
        <v>10.227179187004346</v>
      </c>
      <c r="J35" s="23">
        <f t="shared" si="4"/>
        <v>5.6204888486559357</v>
      </c>
      <c r="K35" s="24">
        <f t="shared" si="4"/>
        <v>59.74228875044826</v>
      </c>
      <c r="L35" s="24">
        <f t="shared" si="4"/>
        <v>6.4766435943691674</v>
      </c>
      <c r="M35" s="24">
        <f t="shared" si="4"/>
        <v>9.9032034404883937</v>
      </c>
      <c r="N35" s="24">
        <f t="shared" si="4"/>
        <v>5.501793643079127</v>
      </c>
      <c r="O35" s="24">
        <f t="shared" si="4"/>
        <v>4.9381498252823475</v>
      </c>
      <c r="P35" s="24">
        <f t="shared" si="4"/>
        <v>13.528479142969585</v>
      </c>
      <c r="Q35" s="24">
        <f t="shared" si="4"/>
        <v>4.5381664482053807</v>
      </c>
      <c r="R35" s="24">
        <f t="shared" si="4"/>
        <v>2.9653365245692167</v>
      </c>
      <c r="S35" s="24">
        <f t="shared" si="4"/>
        <v>0.87145331498875056</v>
      </c>
      <c r="T35" s="24">
        <f t="shared" si="4"/>
        <v>3.6749903442052507</v>
      </c>
      <c r="U35" s="23">
        <f t="shared" si="4"/>
        <v>7.3440724722910371</v>
      </c>
      <c r="V35" s="24">
        <f t="shared" si="4"/>
        <v>98.931132348721988</v>
      </c>
      <c r="W35" s="24">
        <f t="shared" si="4"/>
        <v>27.533046336740462</v>
      </c>
      <c r="X35" s="24">
        <f t="shared" si="4"/>
        <v>11.698952927101519</v>
      </c>
      <c r="Y35" s="11">
        <f t="shared" si="4"/>
        <v>5.525181045438007</v>
      </c>
    </row>
    <row r="36" spans="1:25">
      <c r="A36" s="5">
        <v>2004</v>
      </c>
      <c r="B36" s="28">
        <f t="shared" si="4"/>
        <v>100</v>
      </c>
      <c r="C36" s="22">
        <f t="shared" si="4"/>
        <v>39.694909885403547</v>
      </c>
      <c r="D36" s="24">
        <f t="shared" si="4"/>
        <v>4.0163183742732675</v>
      </c>
      <c r="E36" s="24">
        <f t="shared" si="4"/>
        <v>6.9136101541442718</v>
      </c>
      <c r="F36" s="24">
        <f t="shared" si="4"/>
        <v>3.4697677418460131</v>
      </c>
      <c r="G36" s="24">
        <f t="shared" si="4"/>
        <v>8.6467220114577739</v>
      </c>
      <c r="H36" s="24">
        <f t="shared" si="4"/>
        <v>16.648491603682221</v>
      </c>
      <c r="I36" s="24">
        <f t="shared" si="4"/>
        <v>10.713770383797236</v>
      </c>
      <c r="J36" s="23">
        <f t="shared" si="4"/>
        <v>5.9347212198849855</v>
      </c>
      <c r="K36" s="24">
        <f t="shared" si="4"/>
        <v>60.305090114596446</v>
      </c>
      <c r="L36" s="24">
        <f t="shared" si="4"/>
        <v>6.6276445789756195</v>
      </c>
      <c r="M36" s="24">
        <f t="shared" si="4"/>
        <v>9.9907227933450198</v>
      </c>
      <c r="N36" s="24">
        <f t="shared" si="4"/>
        <v>5.3998537703551808</v>
      </c>
      <c r="O36" s="24">
        <f t="shared" si="4"/>
        <v>4.7492991466048489</v>
      </c>
      <c r="P36" s="24">
        <f t="shared" si="4"/>
        <v>13.761309106421962</v>
      </c>
      <c r="Q36" s="24">
        <f t="shared" si="4"/>
        <v>4.6254893261494505</v>
      </c>
      <c r="R36" s="24">
        <f t="shared" si="4"/>
        <v>3.3237141977582594</v>
      </c>
      <c r="S36" s="24">
        <f t="shared" si="4"/>
        <v>0.88164280850289156</v>
      </c>
      <c r="T36" s="24">
        <f t="shared" si="4"/>
        <v>3.6264973927736399</v>
      </c>
      <c r="U36" s="23">
        <f t="shared" si="4"/>
        <v>7.3189169937095722</v>
      </c>
      <c r="V36" s="24">
        <f t="shared" si="4"/>
        <v>98.937347652230542</v>
      </c>
      <c r="W36" s="24">
        <f t="shared" si="4"/>
        <v>27.031869499672499</v>
      </c>
      <c r="X36" s="24">
        <f t="shared" si="4"/>
        <v>10.417915651932061</v>
      </c>
      <c r="Y36" s="11">
        <f t="shared" si="4"/>
        <v>5.4294056743397787</v>
      </c>
    </row>
    <row r="37" spans="1:25">
      <c r="A37" s="5">
        <v>2005</v>
      </c>
      <c r="B37" s="28">
        <f t="shared" si="4"/>
        <v>100</v>
      </c>
      <c r="C37" s="22">
        <f t="shared" si="4"/>
        <v>39.902244301547654</v>
      </c>
      <c r="D37" s="24">
        <f t="shared" si="4"/>
        <v>4.0287746439211247</v>
      </c>
      <c r="E37" s="24">
        <f t="shared" si="4"/>
        <v>8.7980658827638916</v>
      </c>
      <c r="F37" s="24">
        <f t="shared" si="4"/>
        <v>2.9495637796176544</v>
      </c>
      <c r="G37" s="24">
        <f t="shared" si="4"/>
        <v>8.2744094841182232</v>
      </c>
      <c r="H37" s="24">
        <f t="shared" si="4"/>
        <v>15.851430511126757</v>
      </c>
      <c r="I37" s="24">
        <f t="shared" si="4"/>
        <v>10.240382369594778</v>
      </c>
      <c r="J37" s="23">
        <f t="shared" si="4"/>
        <v>5.6110481415319775</v>
      </c>
      <c r="K37" s="24">
        <f t="shared" si="4"/>
        <v>60.097755698452339</v>
      </c>
      <c r="L37" s="24">
        <f t="shared" si="4"/>
        <v>6.6625443787954834</v>
      </c>
      <c r="M37" s="24">
        <f t="shared" si="4"/>
        <v>9.9445564299657931</v>
      </c>
      <c r="N37" s="24">
        <f t="shared" si="4"/>
        <v>5.2676083984174618</v>
      </c>
      <c r="O37" s="24">
        <f t="shared" si="4"/>
        <v>5.2608374822647859</v>
      </c>
      <c r="P37" s="24">
        <f t="shared" si="4"/>
        <v>13.293715608902337</v>
      </c>
      <c r="Q37" s="24">
        <f t="shared" si="4"/>
        <v>4.6881091736794076</v>
      </c>
      <c r="R37" s="24">
        <f t="shared" si="4"/>
        <v>3.2914764876092497</v>
      </c>
      <c r="S37" s="24">
        <f t="shared" si="4"/>
        <v>0.84300292093187101</v>
      </c>
      <c r="T37" s="24">
        <f t="shared" si="4"/>
        <v>3.5064756098291641</v>
      </c>
      <c r="U37" s="23">
        <f t="shared" si="4"/>
        <v>7.339429208056786</v>
      </c>
      <c r="V37" s="24">
        <f t="shared" si="4"/>
        <v>98.798944458180102</v>
      </c>
      <c r="W37" s="24">
        <f t="shared" si="4"/>
        <v>27.599060173508299</v>
      </c>
      <c r="X37" s="24">
        <f t="shared" si="4"/>
        <v>11.898668282213269</v>
      </c>
      <c r="Y37" s="11">
        <f t="shared" si="4"/>
        <v>6.1129124764442908</v>
      </c>
    </row>
    <row r="38" spans="1:25">
      <c r="A38" s="5">
        <v>2006</v>
      </c>
      <c r="B38" s="28">
        <f t="shared" si="4"/>
        <v>100</v>
      </c>
      <c r="C38" s="22">
        <f t="shared" si="4"/>
        <v>37.003373084484366</v>
      </c>
      <c r="D38" s="24">
        <f t="shared" si="4"/>
        <v>3.7559399309425499</v>
      </c>
      <c r="E38" s="24">
        <f t="shared" si="4"/>
        <v>7.4111911681737492</v>
      </c>
      <c r="F38" s="24">
        <f t="shared" si="4"/>
        <v>3.0492700692222185</v>
      </c>
      <c r="G38" s="24">
        <f t="shared" si="4"/>
        <v>9.2248273894862791</v>
      </c>
      <c r="H38" s="24">
        <f t="shared" si="4"/>
        <v>13.562144526659567</v>
      </c>
      <c r="I38" s="24">
        <f t="shared" si="4"/>
        <v>8.0676252922581408</v>
      </c>
      <c r="J38" s="23">
        <f t="shared" si="4"/>
        <v>5.4945192344014249</v>
      </c>
      <c r="K38" s="24">
        <f t="shared" si="4"/>
        <v>62.996626915515655</v>
      </c>
      <c r="L38" s="24">
        <f t="shared" si="4"/>
        <v>6.8284152871132413</v>
      </c>
      <c r="M38" s="24">
        <f t="shared" si="4"/>
        <v>10.549891658329805</v>
      </c>
      <c r="N38" s="24">
        <f t="shared" si="4"/>
        <v>5.6494701538950265</v>
      </c>
      <c r="O38" s="24">
        <f t="shared" si="4"/>
        <v>5.088087640117152</v>
      </c>
      <c r="P38" s="24">
        <f t="shared" si="4"/>
        <v>14.268035580804227</v>
      </c>
      <c r="Q38" s="24">
        <f t="shared" si="4"/>
        <v>4.8661433750839542</v>
      </c>
      <c r="R38" s="24">
        <f t="shared" si="4"/>
        <v>3.4650155663501945</v>
      </c>
      <c r="S38" s="24">
        <f t="shared" si="4"/>
        <v>0.84786184737713244</v>
      </c>
      <c r="T38" s="24">
        <f t="shared" si="4"/>
        <v>3.6797121527200334</v>
      </c>
      <c r="U38" s="23">
        <f t="shared" si="4"/>
        <v>7.7539936537248808</v>
      </c>
      <c r="V38" s="24">
        <f t="shared" si="4"/>
        <v>98.776090649811081</v>
      </c>
      <c r="W38" s="24">
        <f t="shared" si="4"/>
        <v>24.022605764055534</v>
      </c>
      <c r="X38" s="24">
        <f t="shared" si="4"/>
        <v>10.729308791322961</v>
      </c>
      <c r="Y38" s="11">
        <f t="shared" si="4"/>
        <v>5.9936395262116173</v>
      </c>
    </row>
    <row r="39" spans="1:25">
      <c r="A39" s="5">
        <v>2007</v>
      </c>
      <c r="B39" s="28">
        <f t="shared" si="4"/>
        <v>100</v>
      </c>
      <c r="C39" s="22">
        <f t="shared" si="4"/>
        <v>36.420104134339503</v>
      </c>
      <c r="D39" s="24">
        <f t="shared" si="4"/>
        <v>3.2666256072255209</v>
      </c>
      <c r="E39" s="24">
        <f t="shared" si="4"/>
        <v>7.1980763408121859</v>
      </c>
      <c r="F39" s="24">
        <f t="shared" si="4"/>
        <v>3.4363979088424945</v>
      </c>
      <c r="G39" s="24">
        <f t="shared" si="4"/>
        <v>9.3648954887640752</v>
      </c>
      <c r="H39" s="24">
        <f t="shared" si="4"/>
        <v>13.154108788695224</v>
      </c>
      <c r="I39" s="24">
        <f t="shared" si="4"/>
        <v>8.2441542608077878</v>
      </c>
      <c r="J39" s="23">
        <f t="shared" si="4"/>
        <v>4.9099545278874359</v>
      </c>
      <c r="K39" s="24">
        <f t="shared" si="4"/>
        <v>63.579895865660504</v>
      </c>
      <c r="L39" s="24">
        <f t="shared" si="4"/>
        <v>6.981155430825388</v>
      </c>
      <c r="M39" s="24">
        <f t="shared" si="4"/>
        <v>11.04451739232044</v>
      </c>
      <c r="N39" s="24">
        <f t="shared" si="4"/>
        <v>5.6050927152601711</v>
      </c>
      <c r="O39" s="24">
        <f t="shared" si="4"/>
        <v>5.285393788696485</v>
      </c>
      <c r="P39" s="24">
        <f t="shared" si="4"/>
        <v>14.138325273968407</v>
      </c>
      <c r="Q39" s="24">
        <f t="shared" si="4"/>
        <v>4.9143159380296559</v>
      </c>
      <c r="R39" s="24">
        <f t="shared" si="4"/>
        <v>3.3517764678981306</v>
      </c>
      <c r="S39" s="24">
        <f t="shared" si="4"/>
        <v>0.80840375666154984</v>
      </c>
      <c r="T39" s="24">
        <f t="shared" si="4"/>
        <v>3.6975026767209354</v>
      </c>
      <c r="U39" s="23">
        <f t="shared" si="4"/>
        <v>7.7534124252793397</v>
      </c>
      <c r="V39" s="24">
        <f t="shared" si="4"/>
        <v>98.936264671544222</v>
      </c>
      <c r="W39" s="24">
        <f t="shared" si="4"/>
        <v>23.788583038349902</v>
      </c>
      <c r="X39" s="24">
        <f t="shared" si="4"/>
        <v>11.134322104508966</v>
      </c>
      <c r="Y39" s="11">
        <f t="shared" si="4"/>
        <v>6.2809348140614896</v>
      </c>
    </row>
    <row r="40" spans="1:25">
      <c r="A40" s="5">
        <v>2008</v>
      </c>
      <c r="B40" s="28">
        <f t="shared" si="4"/>
        <v>100</v>
      </c>
      <c r="C40" s="22">
        <f t="shared" si="4"/>
        <v>35.919613844595304</v>
      </c>
      <c r="D40" s="24">
        <f t="shared" si="4"/>
        <v>3.0285288175454821</v>
      </c>
      <c r="E40" s="24">
        <f t="shared" si="4"/>
        <v>8.514877486766455</v>
      </c>
      <c r="F40" s="24">
        <f t="shared" si="4"/>
        <v>3.0368003127002687</v>
      </c>
      <c r="G40" s="24">
        <f t="shared" si="4"/>
        <v>9.4317744186612682</v>
      </c>
      <c r="H40" s="24">
        <f t="shared" si="4"/>
        <v>11.90763280892183</v>
      </c>
      <c r="I40" s="24">
        <f t="shared" si="4"/>
        <v>7.28588044161169</v>
      </c>
      <c r="J40" s="23">
        <f t="shared" si="4"/>
        <v>4.6217523673101413</v>
      </c>
      <c r="K40" s="24">
        <f t="shared" si="4"/>
        <v>64.080386155404696</v>
      </c>
      <c r="L40" s="24">
        <f t="shared" si="4"/>
        <v>7.0638036226051195</v>
      </c>
      <c r="M40" s="24">
        <f t="shared" si="4"/>
        <v>10.807567512993725</v>
      </c>
      <c r="N40" s="24">
        <f t="shared" si="4"/>
        <v>5.4927858187562952</v>
      </c>
      <c r="O40" s="24">
        <f t="shared" si="4"/>
        <v>5.2952863270733106</v>
      </c>
      <c r="P40" s="24">
        <f t="shared" si="4"/>
        <v>14.383379880055092</v>
      </c>
      <c r="Q40" s="24">
        <f t="shared" ref="Q40:Y40" si="5">IF(ISERROR((Q16/$B16)*100),"..",(Q16/$B16)*100)</f>
        <v>5.2456137964860812</v>
      </c>
      <c r="R40" s="24">
        <f t="shared" si="5"/>
        <v>3.2620618267401027</v>
      </c>
      <c r="S40" s="24">
        <f t="shared" si="5"/>
        <v>0.79427165322794724</v>
      </c>
      <c r="T40" s="24">
        <f t="shared" si="5"/>
        <v>3.755960594771321</v>
      </c>
      <c r="U40" s="23">
        <f t="shared" si="5"/>
        <v>7.9796551226957</v>
      </c>
      <c r="V40" s="24">
        <f t="shared" si="5"/>
        <v>99.015730796276841</v>
      </c>
      <c r="W40" s="24">
        <f t="shared" si="5"/>
        <v>23.459310608388552</v>
      </c>
      <c r="X40" s="24">
        <f t="shared" si="5"/>
        <v>12.381436054493907</v>
      </c>
      <c r="Y40" s="11">
        <f t="shared" si="5"/>
        <v>7.0189129745298455</v>
      </c>
    </row>
    <row r="41" spans="1:25">
      <c r="A41" s="5">
        <v>2009</v>
      </c>
      <c r="B41" s="28" t="str">
        <f t="shared" ref="B41:Y42" si="6">IF(ISERROR((B17/$B17)*100),"..",(B17/$B17)*100)</f>
        <v>..</v>
      </c>
      <c r="C41" s="22" t="str">
        <f t="shared" si="6"/>
        <v>..</v>
      </c>
      <c r="D41" s="24" t="str">
        <f t="shared" si="6"/>
        <v>..</v>
      </c>
      <c r="E41" s="24" t="str">
        <f t="shared" si="6"/>
        <v>..</v>
      </c>
      <c r="F41" s="24" t="str">
        <f t="shared" si="6"/>
        <v>..</v>
      </c>
      <c r="G41" s="24" t="str">
        <f t="shared" si="6"/>
        <v>..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 t="str">
        <f t="shared" si="6"/>
        <v>..</v>
      </c>
      <c r="N41" s="24" t="str">
        <f t="shared" si="6"/>
        <v>..</v>
      </c>
      <c r="O41" s="24" t="str">
        <f t="shared" si="6"/>
        <v>..</v>
      </c>
      <c r="P41" s="24" t="str">
        <f t="shared" si="6"/>
        <v>..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 t="str">
        <f t="shared" si="6"/>
        <v>..</v>
      </c>
      <c r="W41" s="24" t="str">
        <f t="shared" si="6"/>
        <v>..</v>
      </c>
      <c r="X41" s="24" t="str">
        <f t="shared" si="6"/>
        <v>..</v>
      </c>
      <c r="Y41" s="11" t="str">
        <f t="shared" si="6"/>
        <v>..</v>
      </c>
    </row>
    <row r="42" spans="1:25">
      <c r="A42" s="5">
        <v>2010</v>
      </c>
      <c r="B42" s="28" t="str">
        <f t="shared" si="6"/>
        <v>..</v>
      </c>
      <c r="C42" s="22" t="str">
        <f t="shared" si="6"/>
        <v>..</v>
      </c>
      <c r="D42" s="24" t="str">
        <f t="shared" si="6"/>
        <v>..</v>
      </c>
      <c r="E42" s="24" t="str">
        <f t="shared" si="6"/>
        <v>..</v>
      </c>
      <c r="F42" s="24" t="str">
        <f t="shared" si="6"/>
        <v>..</v>
      </c>
      <c r="G42" s="24" t="str">
        <f t="shared" si="6"/>
        <v>..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 t="str">
        <f t="shared" si="6"/>
        <v>..</v>
      </c>
      <c r="N42" s="24" t="str">
        <f t="shared" si="6"/>
        <v>..</v>
      </c>
      <c r="O42" s="24" t="str">
        <f t="shared" si="6"/>
        <v>..</v>
      </c>
      <c r="P42" s="24" t="str">
        <f t="shared" si="6"/>
        <v>..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 t="str">
        <f t="shared" si="6"/>
        <v>..</v>
      </c>
      <c r="W42" s="24" t="str">
        <f t="shared" si="6"/>
        <v>..</v>
      </c>
      <c r="X42" s="24" t="str">
        <f t="shared" si="6"/>
        <v>..</v>
      </c>
      <c r="Y42" s="11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W45" s="1" t="s">
        <v>35</v>
      </c>
    </row>
    <row r="46" spans="1:25">
      <c r="V46" s="1" t="s">
        <v>20</v>
      </c>
      <c r="W46" s="1" t="s">
        <v>36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2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Contents'!B53</f>
        <v>Table 38: Real GDP, Nova Scotia, Business Sector Industries, 1997-2010</v>
      </c>
      <c r="K1" s="7" t="str">
        <f>B1 &amp; " (continued)"</f>
        <v>Table 38: Real GDP, Nova Scotia, Business Sector Industries, 1997-2010 (continued)</v>
      </c>
      <c r="V1" s="7" t="str">
        <f>K1</f>
        <v>Table 38: Real GDP, Nova Scotia, Business Sector Industries, 1997-2010 (continued)</v>
      </c>
    </row>
    <row r="3" spans="1:28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60</v>
      </c>
      <c r="C4" s="78"/>
      <c r="D4" s="78"/>
      <c r="E4" s="78"/>
      <c r="F4" s="78"/>
      <c r="G4" s="78"/>
      <c r="H4" s="78"/>
      <c r="I4" s="78"/>
      <c r="J4" s="78"/>
      <c r="K4" s="78" t="s">
        <v>60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60</v>
      </c>
      <c r="W4" s="76"/>
      <c r="X4" s="76"/>
      <c r="Y4" s="76"/>
    </row>
    <row r="5" spans="1:28">
      <c r="A5" s="5">
        <v>1997</v>
      </c>
      <c r="B5" s="27">
        <v>12619.171</v>
      </c>
      <c r="C5" s="15">
        <v>4739.8220000000001</v>
      </c>
      <c r="D5" s="25">
        <v>557.88400000000001</v>
      </c>
      <c r="E5" s="25">
        <v>416.48700000000002</v>
      </c>
      <c r="F5" s="25">
        <v>537.89099999999996</v>
      </c>
      <c r="G5" s="25">
        <v>1099.027</v>
      </c>
      <c r="H5" s="25">
        <v>2166.0120000000002</v>
      </c>
      <c r="I5" s="25">
        <v>1391.317</v>
      </c>
      <c r="J5" s="17">
        <v>720.82799999999997</v>
      </c>
      <c r="K5" s="68">
        <v>7906.2629999999999</v>
      </c>
      <c r="L5" s="25">
        <v>904.74400000000003</v>
      </c>
      <c r="M5" s="25">
        <v>1218.402</v>
      </c>
      <c r="N5" s="25">
        <v>827.68299999999999</v>
      </c>
      <c r="O5" s="25">
        <v>568.71799999999996</v>
      </c>
      <c r="P5" s="25">
        <v>1915.7819999999999</v>
      </c>
      <c r="Q5" s="25">
        <v>618.64800000000002</v>
      </c>
      <c r="R5" s="25">
        <v>241.529</v>
      </c>
      <c r="S5" s="25">
        <v>144.322</v>
      </c>
      <c r="T5" s="25">
        <v>520.42499999999995</v>
      </c>
      <c r="U5" s="17">
        <v>923.05399999999997</v>
      </c>
      <c r="V5" s="15">
        <v>11969.931</v>
      </c>
      <c r="W5" s="25">
        <v>3131.1439999999998</v>
      </c>
      <c r="X5" s="25">
        <v>960.48199999999997</v>
      </c>
      <c r="Y5" s="25">
        <v>510</v>
      </c>
      <c r="AA5" s="57"/>
      <c r="AB5" s="57"/>
    </row>
    <row r="6" spans="1:28">
      <c r="A6" s="5">
        <v>1998</v>
      </c>
      <c r="B6" s="27">
        <v>13307.643</v>
      </c>
      <c r="C6" s="15">
        <v>5044.116</v>
      </c>
      <c r="D6" s="25">
        <v>552.40899999999999</v>
      </c>
      <c r="E6" s="25">
        <v>475.61099999999999</v>
      </c>
      <c r="F6" s="25">
        <v>549.72199999999998</v>
      </c>
      <c r="G6" s="25">
        <v>1264.3879999999999</v>
      </c>
      <c r="H6" s="25">
        <v>2230.5430000000001</v>
      </c>
      <c r="I6" s="25">
        <v>1399.54</v>
      </c>
      <c r="J6" s="17">
        <v>775.827</v>
      </c>
      <c r="K6" s="68">
        <v>8309.6080000000002</v>
      </c>
      <c r="L6" s="25">
        <v>934.27</v>
      </c>
      <c r="M6" s="25">
        <v>1258.5619999999999</v>
      </c>
      <c r="N6" s="25">
        <v>822.42600000000004</v>
      </c>
      <c r="O6" s="25">
        <v>607.21699999999998</v>
      </c>
      <c r="P6" s="25">
        <v>2036.58</v>
      </c>
      <c r="Q6" s="25">
        <v>628.65899999999999</v>
      </c>
      <c r="R6" s="25">
        <v>300.40499999999997</v>
      </c>
      <c r="S6" s="25">
        <v>138.52500000000001</v>
      </c>
      <c r="T6" s="25">
        <v>580.18200000000002</v>
      </c>
      <c r="U6" s="17">
        <v>982.80499999999995</v>
      </c>
      <c r="V6" s="15">
        <v>12621.562</v>
      </c>
      <c r="W6" s="25">
        <v>3278.5650000000001</v>
      </c>
      <c r="X6" s="25">
        <v>1056.2139999999999</v>
      </c>
      <c r="Y6" s="25">
        <v>588.9</v>
      </c>
      <c r="AA6" s="57"/>
      <c r="AB6" s="57"/>
    </row>
    <row r="7" spans="1:28">
      <c r="A7" s="5">
        <v>1999</v>
      </c>
      <c r="B7" s="27">
        <v>14279.893</v>
      </c>
      <c r="C7" s="15">
        <v>5573.3109999999997</v>
      </c>
      <c r="D7" s="25">
        <v>642.19399999999996</v>
      </c>
      <c r="E7" s="25">
        <v>359.053</v>
      </c>
      <c r="F7" s="25">
        <v>566.63099999999997</v>
      </c>
      <c r="G7" s="25">
        <v>1520.7380000000001</v>
      </c>
      <c r="H7" s="25">
        <v>2423.2710000000002</v>
      </c>
      <c r="I7" s="25">
        <v>1628.768</v>
      </c>
      <c r="J7" s="17">
        <v>773.16200000000003</v>
      </c>
      <c r="K7" s="68">
        <v>8823.3780000000006</v>
      </c>
      <c r="L7" s="25">
        <v>1048.604</v>
      </c>
      <c r="M7" s="25">
        <v>1362.2809999999999</v>
      </c>
      <c r="N7" s="25">
        <v>891.13699999999994</v>
      </c>
      <c r="O7" s="25">
        <v>660.81299999999999</v>
      </c>
      <c r="P7" s="25">
        <v>2113.2280000000001</v>
      </c>
      <c r="Q7" s="25">
        <v>627.524</v>
      </c>
      <c r="R7" s="25">
        <v>310.30099999999999</v>
      </c>
      <c r="S7" s="25">
        <v>136.07900000000001</v>
      </c>
      <c r="T7" s="25">
        <v>578.65599999999995</v>
      </c>
      <c r="U7" s="17">
        <v>1056.576</v>
      </c>
      <c r="V7" s="15">
        <v>13649.834000000001</v>
      </c>
      <c r="W7" s="25">
        <v>3444.1570000000002</v>
      </c>
      <c r="X7" s="25">
        <v>965.40300000000002</v>
      </c>
      <c r="Y7" s="25">
        <v>658.1</v>
      </c>
      <c r="AA7" s="57"/>
      <c r="AB7" s="57"/>
    </row>
    <row r="8" spans="1:28">
      <c r="A8" s="5">
        <v>2000</v>
      </c>
      <c r="B8" s="27">
        <v>14931.844999999999</v>
      </c>
      <c r="C8" s="15">
        <v>5715.2809999999999</v>
      </c>
      <c r="D8" s="25">
        <v>664.62900000000002</v>
      </c>
      <c r="E8" s="25">
        <v>791.90700000000004</v>
      </c>
      <c r="F8" s="25">
        <v>565.53099999999995</v>
      </c>
      <c r="G8" s="25">
        <v>1300.9490000000001</v>
      </c>
      <c r="H8" s="25">
        <v>2421.7779999999998</v>
      </c>
      <c r="I8" s="25">
        <v>1510.683</v>
      </c>
      <c r="J8" s="17">
        <v>895.14099999999996</v>
      </c>
      <c r="K8" s="68">
        <v>9233.0429999999997</v>
      </c>
      <c r="L8" s="25">
        <v>1079.107</v>
      </c>
      <c r="M8" s="25">
        <v>1444.489</v>
      </c>
      <c r="N8" s="25">
        <v>968.62099999999998</v>
      </c>
      <c r="O8" s="25">
        <v>708.73599999999999</v>
      </c>
      <c r="P8" s="25">
        <v>2155.377</v>
      </c>
      <c r="Q8" s="25">
        <v>621.06899999999996</v>
      </c>
      <c r="R8" s="25">
        <v>377.81</v>
      </c>
      <c r="S8" s="25">
        <v>136.63999999999999</v>
      </c>
      <c r="T8" s="25">
        <v>599.70699999999999</v>
      </c>
      <c r="U8" s="17">
        <v>1111.0619999999999</v>
      </c>
      <c r="V8" s="15">
        <v>14669.781000000001</v>
      </c>
      <c r="W8" s="25">
        <v>3754.4459999999999</v>
      </c>
      <c r="X8" s="25">
        <v>1352.8630000000001</v>
      </c>
      <c r="Y8" s="25">
        <v>726.5</v>
      </c>
      <c r="AA8" s="57"/>
      <c r="AB8" s="57"/>
    </row>
    <row r="9" spans="1:28">
      <c r="A9" s="5">
        <v>2001</v>
      </c>
      <c r="B9" s="27">
        <v>15616.169</v>
      </c>
      <c r="C9" s="15">
        <v>5958.8159999999998</v>
      </c>
      <c r="D9" s="25">
        <v>743.49699999999996</v>
      </c>
      <c r="E9" s="25">
        <v>865.44799999999998</v>
      </c>
      <c r="F9" s="25">
        <v>576.72500000000002</v>
      </c>
      <c r="G9" s="25">
        <v>1394.377</v>
      </c>
      <c r="H9" s="25">
        <v>2425.2170000000001</v>
      </c>
      <c r="I9" s="25">
        <v>1544.4570000000001</v>
      </c>
      <c r="J9" s="17">
        <v>868.23800000000006</v>
      </c>
      <c r="K9" s="68">
        <v>9667.3330000000005</v>
      </c>
      <c r="L9" s="25">
        <v>1062.931</v>
      </c>
      <c r="M9" s="25">
        <v>1556.498</v>
      </c>
      <c r="N9" s="25">
        <v>964.36099999999999</v>
      </c>
      <c r="O9" s="25">
        <v>786.50199999999995</v>
      </c>
      <c r="P9" s="25">
        <v>2251.5940000000001</v>
      </c>
      <c r="Q9" s="25">
        <v>680.399</v>
      </c>
      <c r="R9" s="25">
        <v>406.15899999999999</v>
      </c>
      <c r="S9" s="25">
        <v>138.37799999999999</v>
      </c>
      <c r="T9" s="25">
        <v>614.85299999999995</v>
      </c>
      <c r="U9" s="17">
        <v>1153.857</v>
      </c>
      <c r="V9" s="15">
        <v>15412.618</v>
      </c>
      <c r="W9" s="25">
        <v>3827.4209999999998</v>
      </c>
      <c r="X9" s="25">
        <v>1393.239</v>
      </c>
      <c r="Y9" s="25">
        <v>831.6</v>
      </c>
      <c r="AA9" s="57"/>
      <c r="AB9" s="57"/>
    </row>
    <row r="10" spans="1:28">
      <c r="A10" s="5">
        <v>2002</v>
      </c>
      <c r="B10" s="27">
        <v>16350.397000000001</v>
      </c>
      <c r="C10" s="15">
        <v>6339.7139999999999</v>
      </c>
      <c r="D10" s="25">
        <v>754.91399999999999</v>
      </c>
      <c r="E10" s="25">
        <v>941.88199999999995</v>
      </c>
      <c r="F10" s="25">
        <v>595.22400000000005</v>
      </c>
      <c r="G10" s="25">
        <v>1385.413</v>
      </c>
      <c r="H10" s="25">
        <v>2662.2809999999999</v>
      </c>
      <c r="I10" s="25">
        <v>1630.155</v>
      </c>
      <c r="J10" s="17">
        <v>1032.126</v>
      </c>
      <c r="K10" s="68">
        <v>10010.683000000001</v>
      </c>
      <c r="L10" s="25">
        <v>1112.4069999999999</v>
      </c>
      <c r="M10" s="25">
        <v>1615.556</v>
      </c>
      <c r="N10" s="25">
        <v>970.26099999999997</v>
      </c>
      <c r="O10" s="25">
        <v>840.66099999999994</v>
      </c>
      <c r="P10" s="25">
        <v>2271.4110000000001</v>
      </c>
      <c r="Q10" s="25">
        <v>721.37400000000002</v>
      </c>
      <c r="R10" s="25">
        <v>461.11900000000003</v>
      </c>
      <c r="S10" s="25">
        <v>148.97800000000001</v>
      </c>
      <c r="T10" s="25">
        <v>628.63199999999995</v>
      </c>
      <c r="U10" s="17">
        <v>1240.2840000000001</v>
      </c>
      <c r="V10" s="15">
        <v>16171.28</v>
      </c>
      <c r="W10" s="25">
        <v>4199.3869999999997</v>
      </c>
      <c r="X10" s="25">
        <v>1545.5429999999999</v>
      </c>
      <c r="Y10" s="25">
        <v>925.1</v>
      </c>
      <c r="AA10" s="57"/>
      <c r="AB10" s="57"/>
    </row>
    <row r="11" spans="1:28">
      <c r="A11" s="5">
        <v>2003</v>
      </c>
      <c r="B11" s="27">
        <v>16623.91</v>
      </c>
      <c r="C11" s="15">
        <v>6385.0429999999997</v>
      </c>
      <c r="D11" s="25">
        <v>788.44799999999998</v>
      </c>
      <c r="E11" s="25">
        <v>893.55600000000004</v>
      </c>
      <c r="F11" s="25">
        <v>613.351</v>
      </c>
      <c r="G11" s="25">
        <v>1482.568</v>
      </c>
      <c r="H11" s="25">
        <v>2629.23</v>
      </c>
      <c r="I11" s="25">
        <v>1720.3230000000001</v>
      </c>
      <c r="J11" s="17">
        <v>909.55600000000004</v>
      </c>
      <c r="K11" s="68">
        <v>10226.636</v>
      </c>
      <c r="L11" s="25">
        <v>1112.982</v>
      </c>
      <c r="M11" s="25">
        <v>1651.8520000000001</v>
      </c>
      <c r="N11" s="25">
        <v>965.04600000000005</v>
      </c>
      <c r="O11" s="25">
        <v>844.93399999999997</v>
      </c>
      <c r="P11" s="25">
        <v>2366.3829999999998</v>
      </c>
      <c r="Q11" s="25">
        <v>775.03200000000004</v>
      </c>
      <c r="R11" s="25">
        <v>499.66</v>
      </c>
      <c r="S11" s="25">
        <v>143.90100000000001</v>
      </c>
      <c r="T11" s="25">
        <v>632.00300000000004</v>
      </c>
      <c r="U11" s="17">
        <v>1227.537</v>
      </c>
      <c r="V11" s="15">
        <v>16423.79</v>
      </c>
      <c r="W11" s="25">
        <v>4125.3739999999998</v>
      </c>
      <c r="X11" s="25">
        <v>1513.08</v>
      </c>
      <c r="Y11" s="25">
        <v>952.1</v>
      </c>
      <c r="AA11" s="57"/>
      <c r="AB11" s="57"/>
    </row>
    <row r="12" spans="1:28">
      <c r="A12" s="5">
        <v>2004</v>
      </c>
      <c r="B12" s="27">
        <v>16749.739000000001</v>
      </c>
      <c r="C12" s="15">
        <v>6445.884</v>
      </c>
      <c r="D12" s="25">
        <v>728.70699999999999</v>
      </c>
      <c r="E12" s="25">
        <v>795.08600000000001</v>
      </c>
      <c r="F12" s="25">
        <v>583.17600000000004</v>
      </c>
      <c r="G12" s="25">
        <v>1546.6130000000001</v>
      </c>
      <c r="H12" s="25">
        <v>2847.127</v>
      </c>
      <c r="I12" s="25">
        <v>1778.979</v>
      </c>
      <c r="J12" s="17">
        <v>1071.9760000000001</v>
      </c>
      <c r="K12" s="68">
        <v>10337.276</v>
      </c>
      <c r="L12" s="25">
        <v>1123.0640000000001</v>
      </c>
      <c r="M12" s="25">
        <v>1659.123</v>
      </c>
      <c r="N12" s="25">
        <v>947.31700000000001</v>
      </c>
      <c r="O12" s="25">
        <v>815.87300000000005</v>
      </c>
      <c r="P12" s="25">
        <v>2385.384</v>
      </c>
      <c r="Q12" s="25">
        <v>784.29399999999998</v>
      </c>
      <c r="R12" s="25">
        <v>567.80700000000002</v>
      </c>
      <c r="S12" s="25">
        <v>145.75299999999999</v>
      </c>
      <c r="T12" s="25">
        <v>629.86900000000003</v>
      </c>
      <c r="U12" s="17">
        <v>1253.4380000000001</v>
      </c>
      <c r="V12" s="15">
        <v>16546.173999999999</v>
      </c>
      <c r="W12" s="25">
        <v>4174.826</v>
      </c>
      <c r="X12" s="25">
        <v>1374.568</v>
      </c>
      <c r="Y12" s="25">
        <v>993.6</v>
      </c>
      <c r="AA12" s="57"/>
      <c r="AB12" s="57"/>
    </row>
    <row r="13" spans="1:28">
      <c r="A13" s="5">
        <v>2005</v>
      </c>
      <c r="B13" s="27">
        <v>16784.101999999999</v>
      </c>
      <c r="C13" s="15">
        <v>6414.7020000000002</v>
      </c>
      <c r="D13" s="25">
        <v>733.18100000000004</v>
      </c>
      <c r="E13" s="25">
        <v>831.01599999999996</v>
      </c>
      <c r="F13" s="25">
        <v>558.90300000000002</v>
      </c>
      <c r="G13" s="25">
        <v>1497.6020000000001</v>
      </c>
      <c r="H13" s="25">
        <v>2820.4960000000001</v>
      </c>
      <c r="I13" s="25">
        <v>1759.7080000000001</v>
      </c>
      <c r="J13" s="17">
        <v>1064.855</v>
      </c>
      <c r="K13" s="68">
        <v>10419.664000000001</v>
      </c>
      <c r="L13" s="25">
        <v>1153.6780000000001</v>
      </c>
      <c r="M13" s="25">
        <v>1688.1969999999999</v>
      </c>
      <c r="N13" s="25">
        <v>918.74900000000002</v>
      </c>
      <c r="O13" s="25">
        <v>877.32899999999995</v>
      </c>
      <c r="P13" s="25">
        <v>2431.7489999999998</v>
      </c>
      <c r="Q13" s="25">
        <v>794.846</v>
      </c>
      <c r="R13" s="25">
        <v>573.36400000000003</v>
      </c>
      <c r="S13" s="25">
        <v>141.96199999999999</v>
      </c>
      <c r="T13" s="25">
        <v>619.01499999999999</v>
      </c>
      <c r="U13" s="17">
        <v>1192.097</v>
      </c>
      <c r="V13" s="15">
        <v>16582.811000000002</v>
      </c>
      <c r="W13" s="25">
        <v>4183.4340000000002</v>
      </c>
      <c r="X13" s="25">
        <v>1403.355</v>
      </c>
      <c r="Y13" s="25">
        <v>1044.2</v>
      </c>
      <c r="AA13" s="57"/>
      <c r="AB13" s="57"/>
    </row>
    <row r="14" spans="1:28">
      <c r="A14" s="5">
        <v>2006</v>
      </c>
      <c r="B14" s="27">
        <v>16692.462</v>
      </c>
      <c r="C14" s="15">
        <v>6070.165</v>
      </c>
      <c r="D14" s="25">
        <v>746.08699999999999</v>
      </c>
      <c r="E14" s="25">
        <v>749.59100000000001</v>
      </c>
      <c r="F14" s="25">
        <v>525.98</v>
      </c>
      <c r="G14" s="25">
        <v>1532.501</v>
      </c>
      <c r="H14" s="25">
        <v>2568.2130000000002</v>
      </c>
      <c r="I14" s="25">
        <v>1528.4659999999999</v>
      </c>
      <c r="J14" s="17">
        <v>1047.1099999999999</v>
      </c>
      <c r="K14" s="68">
        <v>10693.218999999999</v>
      </c>
      <c r="L14" s="25">
        <v>1188.98</v>
      </c>
      <c r="M14" s="25">
        <v>1774.8869999999999</v>
      </c>
      <c r="N14" s="25">
        <v>912.82500000000005</v>
      </c>
      <c r="O14" s="25">
        <v>878.35400000000004</v>
      </c>
      <c r="P14" s="25">
        <v>2554.4490000000001</v>
      </c>
      <c r="Q14" s="25">
        <v>806.13099999999997</v>
      </c>
      <c r="R14" s="25">
        <v>580.58900000000006</v>
      </c>
      <c r="S14" s="25">
        <v>136.10400000000001</v>
      </c>
      <c r="T14" s="25">
        <v>615.61500000000001</v>
      </c>
      <c r="U14" s="17">
        <v>1221.037</v>
      </c>
      <c r="V14" s="15">
        <v>16495.331999999999</v>
      </c>
      <c r="W14" s="25">
        <v>3811.5459999999998</v>
      </c>
      <c r="X14" s="25">
        <v>1269.5719999999999</v>
      </c>
      <c r="Y14" s="25">
        <v>1078.8</v>
      </c>
      <c r="AA14" s="57"/>
      <c r="AB14" s="57"/>
    </row>
    <row r="15" spans="1:28">
      <c r="A15" s="5">
        <v>2007</v>
      </c>
      <c r="B15" s="27">
        <v>16976.258000000002</v>
      </c>
      <c r="C15" s="15">
        <v>6114.1440000000002</v>
      </c>
      <c r="D15" s="25">
        <v>669.12699999999995</v>
      </c>
      <c r="E15" s="25">
        <v>793.04</v>
      </c>
      <c r="F15" s="25">
        <v>596.39099999999996</v>
      </c>
      <c r="G15" s="25">
        <v>1521.4359999999999</v>
      </c>
      <c r="H15" s="25">
        <v>2549.2570000000001</v>
      </c>
      <c r="I15" s="25">
        <v>1555.7629999999999</v>
      </c>
      <c r="J15" s="17">
        <v>999.24400000000003</v>
      </c>
      <c r="K15" s="68">
        <v>10955.986000000001</v>
      </c>
      <c r="L15" s="25">
        <v>1239.444</v>
      </c>
      <c r="M15" s="25">
        <v>1844.242</v>
      </c>
      <c r="N15" s="25">
        <v>937.43399999999997</v>
      </c>
      <c r="O15" s="25">
        <v>882.62599999999998</v>
      </c>
      <c r="P15" s="25">
        <v>2661.7710000000002</v>
      </c>
      <c r="Q15" s="25">
        <v>831.43</v>
      </c>
      <c r="R15" s="25">
        <v>576.505</v>
      </c>
      <c r="S15" s="25">
        <v>125.33199999999999</v>
      </c>
      <c r="T15" s="25">
        <v>616.49099999999999</v>
      </c>
      <c r="U15" s="17">
        <v>1224.8219999999999</v>
      </c>
      <c r="V15" s="15">
        <v>16817.224999999999</v>
      </c>
      <c r="W15" s="25">
        <v>3927.64</v>
      </c>
      <c r="X15" s="25">
        <v>1369.6210000000001</v>
      </c>
      <c r="Y15" s="25">
        <v>1094.5999999999999</v>
      </c>
      <c r="AA15" s="57"/>
      <c r="AB15" s="57"/>
    </row>
    <row r="16" spans="1:28">
      <c r="A16" s="5">
        <v>2008</v>
      </c>
      <c r="B16" s="27">
        <v>17368.422999999999</v>
      </c>
      <c r="C16" s="15">
        <v>6254.1120000000001</v>
      </c>
      <c r="D16" s="25">
        <v>766.22</v>
      </c>
      <c r="E16" s="25">
        <v>814.04</v>
      </c>
      <c r="F16" s="25">
        <v>611.91600000000005</v>
      </c>
      <c r="G16" s="25">
        <v>1567.154</v>
      </c>
      <c r="H16" s="25">
        <v>2513.7440000000001</v>
      </c>
      <c r="I16" s="25">
        <v>1524.742</v>
      </c>
      <c r="J16" s="17">
        <v>995.17100000000005</v>
      </c>
      <c r="K16" s="68">
        <v>11210.356</v>
      </c>
      <c r="L16" s="25">
        <v>1286.124</v>
      </c>
      <c r="M16" s="25">
        <v>1887.058</v>
      </c>
      <c r="N16" s="25">
        <v>955.63400000000001</v>
      </c>
      <c r="O16" s="25">
        <v>906.13699999999994</v>
      </c>
      <c r="P16" s="25">
        <v>2708.9369999999999</v>
      </c>
      <c r="Q16" s="25">
        <v>850.71299999999997</v>
      </c>
      <c r="R16" s="25">
        <v>602.40899999999999</v>
      </c>
      <c r="S16" s="25">
        <v>121.416</v>
      </c>
      <c r="T16" s="25">
        <v>633.14</v>
      </c>
      <c r="U16" s="17">
        <v>1244.078</v>
      </c>
      <c r="V16" s="15">
        <v>17201.66</v>
      </c>
      <c r="W16" s="25">
        <v>3945.8310000000001</v>
      </c>
      <c r="X16" s="25">
        <v>1396.07</v>
      </c>
      <c r="Y16" s="25">
        <v>1141.9000000000001</v>
      </c>
      <c r="AA16" s="57"/>
      <c r="AB16" s="57"/>
    </row>
    <row r="17" spans="1:28">
      <c r="A17" s="5">
        <v>2009</v>
      </c>
      <c r="B17" s="27">
        <v>17184.921999999999</v>
      </c>
      <c r="C17" s="15">
        <v>6009.1940000000004</v>
      </c>
      <c r="D17" s="25">
        <v>740.44299999999998</v>
      </c>
      <c r="E17" s="25">
        <v>651.673</v>
      </c>
      <c r="F17" s="25">
        <v>605.101</v>
      </c>
      <c r="G17" s="25">
        <v>1740.34</v>
      </c>
      <c r="H17" s="25">
        <v>2327.6750000000002</v>
      </c>
      <c r="I17" s="25">
        <v>1395.556</v>
      </c>
      <c r="J17" s="17">
        <v>937.76499999999999</v>
      </c>
      <c r="K17" s="68">
        <v>11264.718000000001</v>
      </c>
      <c r="L17" s="25">
        <v>1235.9469999999999</v>
      </c>
      <c r="M17" s="25">
        <v>1895.028</v>
      </c>
      <c r="N17" s="25">
        <v>948.19899999999996</v>
      </c>
      <c r="O17" s="25">
        <v>912.27200000000005</v>
      </c>
      <c r="P17" s="25">
        <v>2761.8649999999998</v>
      </c>
      <c r="Q17" s="25">
        <v>900.61900000000003</v>
      </c>
      <c r="R17" s="25">
        <v>601.13699999999994</v>
      </c>
      <c r="S17" s="25">
        <v>124.595</v>
      </c>
      <c r="T17" s="25">
        <v>614.77200000000005</v>
      </c>
      <c r="U17" s="17">
        <v>1251.0999999999999</v>
      </c>
      <c r="V17" s="15">
        <v>17017.839</v>
      </c>
      <c r="W17" s="25">
        <v>3536.2179999999998</v>
      </c>
      <c r="X17" s="25">
        <v>1223.425</v>
      </c>
      <c r="Y17" s="25">
        <v>1159.2</v>
      </c>
      <c r="AA17" s="57"/>
      <c r="AB17" s="57"/>
    </row>
    <row r="18" spans="1:28">
      <c r="A18" s="5">
        <v>2010</v>
      </c>
      <c r="B18" s="27">
        <v>17428.039000000001</v>
      </c>
      <c r="C18" s="15">
        <v>5994.66</v>
      </c>
      <c r="D18" s="25">
        <v>794.72699999999998</v>
      </c>
      <c r="E18" s="25">
        <v>459.745</v>
      </c>
      <c r="F18" s="25">
        <v>623.49599999999998</v>
      </c>
      <c r="G18" s="25">
        <v>1786.2619999999999</v>
      </c>
      <c r="H18" s="25">
        <v>2482.4989999999998</v>
      </c>
      <c r="I18" s="25">
        <v>1457.6</v>
      </c>
      <c r="J18" s="17">
        <v>1030.508</v>
      </c>
      <c r="K18" s="68">
        <v>11514.597</v>
      </c>
      <c r="L18" s="25">
        <v>1326.2470000000001</v>
      </c>
      <c r="M18" s="25">
        <v>1955.8119999999999</v>
      </c>
      <c r="N18" s="25">
        <v>975.19</v>
      </c>
      <c r="O18" s="25">
        <v>923.16</v>
      </c>
      <c r="P18" s="25">
        <v>2799.38</v>
      </c>
      <c r="Q18" s="25">
        <v>889.73400000000004</v>
      </c>
      <c r="R18" s="25">
        <v>631.35199999999998</v>
      </c>
      <c r="S18" s="25">
        <v>125.75</v>
      </c>
      <c r="T18" s="25">
        <v>618.63199999999995</v>
      </c>
      <c r="U18" s="17">
        <v>1261.038</v>
      </c>
      <c r="V18" s="15">
        <v>17262.87</v>
      </c>
      <c r="W18" s="25">
        <v>3433.5659999999998</v>
      </c>
      <c r="X18" s="25">
        <v>1067.0719999999999</v>
      </c>
      <c r="Y18" s="25">
        <v>1189.4000000000001</v>
      </c>
      <c r="AA18" s="57"/>
      <c r="AB18" s="57"/>
    </row>
    <row r="20" spans="1:28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8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2.5146602575535359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1.8231077376615001</v>
      </c>
      <c r="D21" s="9">
        <f t="shared" si="0"/>
        <v>2.7592868693516293</v>
      </c>
      <c r="E21" s="9">
        <f t="shared" si="0"/>
        <v>0.763025076565782</v>
      </c>
      <c r="F21" s="9">
        <f t="shared" si="0"/>
        <v>1.1425268718511683</v>
      </c>
      <c r="G21" s="9">
        <f t="shared" si="0"/>
        <v>3.8068248639420155</v>
      </c>
      <c r="H21" s="9">
        <f t="shared" si="0"/>
        <v>1.054583679003418</v>
      </c>
      <c r="I21" s="9">
        <f t="shared" si="0"/>
        <v>0.35864519015824659</v>
      </c>
      <c r="J21" s="20">
        <f t="shared" si="0"/>
        <v>2.7874231168724339</v>
      </c>
      <c r="K21" s="9">
        <f t="shared" si="0"/>
        <v>2.9342267922781051</v>
      </c>
      <c r="L21" s="9">
        <f t="shared" si="0"/>
        <v>2.9856758196092903</v>
      </c>
      <c r="M21" s="9">
        <f t="shared" si="0"/>
        <v>3.7075800144451998</v>
      </c>
      <c r="N21" s="9">
        <f t="shared" si="0"/>
        <v>1.269545729821342</v>
      </c>
      <c r="O21" s="9">
        <f t="shared" si="0"/>
        <v>3.7965879156913962</v>
      </c>
      <c r="P21" s="9">
        <f t="shared" si="0"/>
        <v>2.9604527464008878</v>
      </c>
      <c r="Q21" s="9">
        <f t="shared" si="0"/>
        <v>2.8347120755887412</v>
      </c>
      <c r="R21" s="9">
        <f t="shared" si="0"/>
        <v>7.6713541747826186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-1.0540296499813362</v>
      </c>
      <c r="T21" s="9">
        <f t="shared" si="1"/>
        <v>1.3386094719179953</v>
      </c>
      <c r="U21" s="20">
        <f t="shared" si="1"/>
        <v>2.4290533201007491</v>
      </c>
      <c r="V21" s="9">
        <f t="shared" si="1"/>
        <v>2.8566586111273828</v>
      </c>
      <c r="W21" s="9">
        <f t="shared" si="1"/>
        <v>0.71175903592657352</v>
      </c>
      <c r="X21" s="9">
        <f t="shared" si="1"/>
        <v>0.81281234458838725</v>
      </c>
      <c r="Y21" s="9">
        <f t="shared" si="1"/>
        <v>6.7306264031880225</v>
      </c>
    </row>
    <row r="22" spans="1:28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5.7696050195340742</v>
      </c>
      <c r="C22" s="9">
        <f t="shared" si="0"/>
        <v>6.4368104762744016</v>
      </c>
      <c r="D22" s="9">
        <f t="shared" si="0"/>
        <v>6.0095832006517025</v>
      </c>
      <c r="E22" s="9">
        <f t="shared" si="0"/>
        <v>23.886574266844242</v>
      </c>
      <c r="F22" s="9">
        <f t="shared" si="0"/>
        <v>1.6843334469976989</v>
      </c>
      <c r="G22" s="9">
        <f t="shared" si="0"/>
        <v>5.7833468013035239</v>
      </c>
      <c r="H22" s="9">
        <f t="shared" si="0"/>
        <v>3.7905524911262534</v>
      </c>
      <c r="I22" s="9">
        <f t="shared" si="0"/>
        <v>2.7816890022608121</v>
      </c>
      <c r="J22" s="21">
        <f t="shared" si="0"/>
        <v>7.4863380396225976</v>
      </c>
      <c r="K22" s="9">
        <f t="shared" si="0"/>
        <v>5.3071518796836914</v>
      </c>
      <c r="L22" s="9">
        <f t="shared" si="0"/>
        <v>6.0505518295145055</v>
      </c>
      <c r="M22" s="9">
        <f t="shared" si="0"/>
        <v>5.8378994585734034</v>
      </c>
      <c r="N22" s="9">
        <f t="shared" si="0"/>
        <v>5.3812344739864848</v>
      </c>
      <c r="O22" s="9">
        <f t="shared" si="0"/>
        <v>7.6124468690842662</v>
      </c>
      <c r="P22" s="9">
        <f t="shared" si="0"/>
        <v>4.0061575515370151</v>
      </c>
      <c r="Q22" s="9">
        <f t="shared" si="0"/>
        <v>0.13027595426458038</v>
      </c>
      <c r="R22" s="9">
        <f t="shared" si="0"/>
        <v>16.082848146186677</v>
      </c>
      <c r="S22" s="9">
        <f t="shared" si="1"/>
        <v>-1.8067190196310978</v>
      </c>
      <c r="T22" s="9">
        <f t="shared" si="1"/>
        <v>4.8399943999433814</v>
      </c>
      <c r="U22" s="21">
        <f t="shared" si="1"/>
        <v>6.3743849159932919</v>
      </c>
      <c r="V22" s="9">
        <f t="shared" si="1"/>
        <v>7.0148370441941887</v>
      </c>
      <c r="W22" s="9">
        <f t="shared" si="1"/>
        <v>6.2382578734444083</v>
      </c>
      <c r="X22" s="9">
        <f t="shared" si="1"/>
        <v>12.09550460038502</v>
      </c>
      <c r="Y22" s="9">
        <f t="shared" si="1"/>
        <v>12.517950819095081</v>
      </c>
    </row>
    <row r="23" spans="1:28">
      <c r="A23" s="29" t="s">
        <v>24</v>
      </c>
      <c r="B23" s="19">
        <f t="shared" si="2"/>
        <v>1.5578515914043578</v>
      </c>
      <c r="C23" s="9">
        <f t="shared" si="0"/>
        <v>0.47839676127596764</v>
      </c>
      <c r="D23" s="9">
        <f t="shared" si="0"/>
        <v>1.8037716370226109</v>
      </c>
      <c r="E23" s="9">
        <f t="shared" si="0"/>
        <v>-5.2925194914117064</v>
      </c>
      <c r="F23" s="9">
        <f t="shared" si="0"/>
        <v>0.98054854986893147</v>
      </c>
      <c r="G23" s="9">
        <f t="shared" si="0"/>
        <v>3.2211013916821019</v>
      </c>
      <c r="H23" s="9">
        <f t="shared" si="0"/>
        <v>0.24794420422289409</v>
      </c>
      <c r="I23" s="9">
        <f t="shared" si="0"/>
        <v>-0.35706718275174687</v>
      </c>
      <c r="J23" s="21">
        <f t="shared" si="0"/>
        <v>1.418221838691891</v>
      </c>
      <c r="K23" s="9">
        <f t="shared" si="0"/>
        <v>2.2328312687492247</v>
      </c>
      <c r="L23" s="9">
        <f t="shared" si="0"/>
        <v>2.0836031363204333</v>
      </c>
      <c r="M23" s="9">
        <f t="shared" si="0"/>
        <v>3.0768852653994205</v>
      </c>
      <c r="N23" s="9">
        <f t="shared" si="0"/>
        <v>6.7611979573412029E-2</v>
      </c>
      <c r="O23" s="9">
        <f t="shared" si="0"/>
        <v>2.6784368665111025</v>
      </c>
      <c r="P23" s="9">
        <f t="shared" si="0"/>
        <v>2.6487963236291323</v>
      </c>
      <c r="Q23" s="9">
        <f t="shared" si="0"/>
        <v>3.6601978564697157</v>
      </c>
      <c r="R23" s="9">
        <f t="shared" si="0"/>
        <v>5.2688336695479565</v>
      </c>
      <c r="S23" s="9">
        <f t="shared" si="1"/>
        <v>-0.82709976227801629</v>
      </c>
      <c r="T23" s="9">
        <f t="shared" si="1"/>
        <v>0.31117701378062801</v>
      </c>
      <c r="U23" s="21">
        <f t="shared" si="1"/>
        <v>1.2742388772287949</v>
      </c>
      <c r="V23" s="9">
        <f t="shared" si="1"/>
        <v>1.641001809357423</v>
      </c>
      <c r="W23" s="9">
        <f t="shared" si="1"/>
        <v>-0.88943458334199699</v>
      </c>
      <c r="X23" s="9">
        <f t="shared" si="1"/>
        <v>-2.3451110497510919</v>
      </c>
      <c r="Y23" s="9">
        <f t="shared" si="1"/>
        <v>5.0531868580906192</v>
      </c>
    </row>
    <row r="25" spans="1:28">
      <c r="B25" s="1" t="s">
        <v>20</v>
      </c>
      <c r="C25" s="1" t="s">
        <v>25</v>
      </c>
      <c r="K25" s="1" t="s">
        <v>30</v>
      </c>
      <c r="L25" s="1" t="s">
        <v>39</v>
      </c>
      <c r="V25" s="1" t="s">
        <v>30</v>
      </c>
      <c r="W25" s="1" t="s">
        <v>31</v>
      </c>
    </row>
    <row r="26" spans="1:28">
      <c r="K26" s="1" t="s">
        <v>20</v>
      </c>
      <c r="L26" s="1" t="s">
        <v>25</v>
      </c>
      <c r="W26" s="1" t="s">
        <v>35</v>
      </c>
    </row>
    <row r="27" spans="1:28">
      <c r="V27" s="1" t="s">
        <v>20</v>
      </c>
      <c r="W27" s="1" t="s">
        <v>36</v>
      </c>
    </row>
  </sheetData>
  <mergeCells count="3">
    <mergeCell ref="B4:J4"/>
    <mergeCell ref="K4:U4"/>
    <mergeCell ref="V4:Y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2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Contents'!B54</f>
        <v>Table 39: Implicit Price Deflator, Nova Scotia, Business Sector Industries, 1997-2007</v>
      </c>
      <c r="K1" s="7" t="str">
        <f>B1 &amp; " (continued)"</f>
        <v>Table 39: Implicit Price Deflator, Nova Scotia, Business Sector Industries, 1997-2007 (continued)</v>
      </c>
      <c r="V1" s="7" t="str">
        <f>K1</f>
        <v>Table 39: Implicit Price Deflator, Nova Scotia, Business Sector Industries, 1997-2007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42</v>
      </c>
      <c r="C4" s="78"/>
      <c r="D4" s="78"/>
      <c r="E4" s="78"/>
      <c r="F4" s="78"/>
      <c r="G4" s="78"/>
      <c r="H4" s="78"/>
      <c r="I4" s="78"/>
      <c r="J4" s="78"/>
      <c r="K4" s="78" t="s">
        <v>42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42</v>
      </c>
      <c r="W4" s="76"/>
      <c r="X4" s="76"/>
      <c r="Y4" s="76"/>
    </row>
    <row r="5" spans="1:25">
      <c r="A5" s="5">
        <v>1997</v>
      </c>
      <c r="B5" s="28">
        <f>IF(ISERROR((NGDP_NS!B5/RGDP_NS!B5)*100),"..",(NGDP_NS!B5/RGDP_NS!B5)*100)</f>
        <v>93.348263526978116</v>
      </c>
      <c r="C5" s="22">
        <f>IF(ISERROR((NGDP_NS!C5/RGDP_NS!C5)*100),"..",(NGDP_NS!C5/RGDP_NS!C5)*100)</f>
        <v>87.427059497170973</v>
      </c>
      <c r="D5" s="24">
        <f>IF(ISERROR((NGDP_NS!D5/RGDP_NS!D5)*100),"..",(NGDP_NS!D5/RGDP_NS!D5)*100)</f>
        <v>89.926758967814095</v>
      </c>
      <c r="E5" s="24">
        <f>IF(ISERROR((NGDP_NS!E5/RGDP_NS!E5)*100),"..",(NGDP_NS!E5/RGDP_NS!E5)*100)</f>
        <v>73.34178497768238</v>
      </c>
      <c r="F5" s="24">
        <f>IF(ISERROR((NGDP_NS!F5/RGDP_NS!F5)*100),"..",(NGDP_NS!F5/RGDP_NS!F5)*100)</f>
        <v>83.782030188272344</v>
      </c>
      <c r="G5" s="24">
        <f>IF(ISERROR((NGDP_NS!G5/RGDP_NS!G5)*100),"..",(NGDP_NS!G5/RGDP_NS!G5)*100)</f>
        <v>89.262047247246883</v>
      </c>
      <c r="H5" s="24">
        <f>IF(ISERROR((NGDP_NS!H5/RGDP_NS!H5)*100),"..",(NGDP_NS!H5/RGDP_NS!H5)*100)</f>
        <v>87.95292916198062</v>
      </c>
      <c r="I5" s="24">
        <f>IF(ISERROR((NGDP_NS!I5/RGDP_NS!I5)*100),"..",(NGDP_NS!I5/RGDP_NS!I5)*100)</f>
        <v>85.538019013639598</v>
      </c>
      <c r="J5" s="23">
        <f>IF(ISERROR((NGDP_NS!J5/RGDP_NS!J5)*100),"..",(NGDP_NS!J5/RGDP_NS!J5)*100)</f>
        <v>99.186768549501409</v>
      </c>
      <c r="K5" s="24">
        <f>IF(ISERROR((NGDP_NS!K5/RGDP_NS!K5)*100),"..",(NGDP_NS!K5/RGDP_NS!K5)*100)</f>
        <v>96.580268073551309</v>
      </c>
      <c r="L5" s="24">
        <f>IF(ISERROR((NGDP_NS!L5/RGDP_NS!L5)*100),"..",(NGDP_NS!L5/RGDP_NS!L5)*100)</f>
        <v>95.247163838610703</v>
      </c>
      <c r="M5" s="24">
        <f>IF(ISERROR((NGDP_NS!M5/RGDP_NS!M5)*100),"..",(NGDP_NS!M5/RGDP_NS!M5)*100)</f>
        <v>94.773317837626664</v>
      </c>
      <c r="N5" s="24">
        <f>IF(ISERROR((NGDP_NS!N5/RGDP_NS!N5)*100),"..",(NGDP_NS!N5/RGDP_NS!N5)*100)</f>
        <v>94.590320207132436</v>
      </c>
      <c r="O5" s="24">
        <f>IF(ISERROR((NGDP_NS!O5/RGDP_NS!O5)*100),"..",(NGDP_NS!O5/RGDP_NS!O5)*100)</f>
        <v>113.59865522104103</v>
      </c>
      <c r="P5" s="24">
        <f>IF(ISERROR((NGDP_NS!P5/RGDP_NS!P5)*100),"..",(NGDP_NS!P5/RGDP_NS!P5)*100)</f>
        <v>101.8006224090215</v>
      </c>
      <c r="Q5" s="24">
        <f>IF(ISERROR((NGDP_NS!Q5/RGDP_NS!Q5)*100),"..",(NGDP_NS!Q5/RGDP_NS!Q5)*100)</f>
        <v>90.202667752906336</v>
      </c>
      <c r="R5" s="24">
        <f>IF(ISERROR((NGDP_NS!R5/RGDP_NS!R5)*100),"..",(NGDP_NS!R5/RGDP_NS!R5)*100)</f>
        <v>87.725283506328438</v>
      </c>
      <c r="S5" s="24">
        <f>IF(ISERROR((NGDP_NS!S5/RGDP_NS!S5)*100),"..",(NGDP_NS!S5/RGDP_NS!S5)*100)</f>
        <v>79.306689208852418</v>
      </c>
      <c r="T5" s="24">
        <f>IF(ISERROR((NGDP_NS!T5/RGDP_NS!T5)*100),"..",(NGDP_NS!T5/RGDP_NS!T5)*100)</f>
        <v>92.32896190613441</v>
      </c>
      <c r="U5" s="23">
        <f>IF(ISERROR((NGDP_NS!U5/RGDP_NS!U5)*100),"..",(NGDP_NS!U5/RGDP_NS!U5)*100)</f>
        <v>94.827171541426608</v>
      </c>
      <c r="V5" s="22">
        <f>IF(ISERROR((NGDP_NS!V5/RGDP_NS!V5)*100),"..",(NGDP_NS!V5/RGDP_NS!V5)*100)</f>
        <v>96.944836189949626</v>
      </c>
      <c r="W5" s="24">
        <f>IF(ISERROR((NGDP_NS!W5/RGDP_NS!W5)*100),"..",(NGDP_NS!W5/RGDP_NS!W5)*100)</f>
        <v>84.990853183373247</v>
      </c>
      <c r="X5" s="24">
        <f>IF(ISERROR((NGDP_NS!X5/RGDP_NS!X5)*100),"..",(NGDP_NS!X5/RGDP_NS!X5)*100)</f>
        <v>69.768824402747782</v>
      </c>
      <c r="Y5" s="24">
        <f>IF(ISERROR((NGDP_NS!Y5/RGDP_NS!Y5)*100),"..",(NGDP_NS!Y5/RGDP_NS!Y5)*100)</f>
        <v>118.5686274509804</v>
      </c>
    </row>
    <row r="6" spans="1:25">
      <c r="A6" s="5">
        <v>1998</v>
      </c>
      <c r="B6" s="28">
        <f>IF(ISERROR((NGDP_NS!B6/RGDP_NS!B6)*100),"..",(NGDP_NS!B6/RGDP_NS!B6)*100)</f>
        <v>94.802798662392732</v>
      </c>
      <c r="C6" s="22">
        <f>IF(ISERROR((NGDP_NS!C6/RGDP_NS!C6)*100),"..",(NGDP_NS!C6/RGDP_NS!C6)*100)</f>
        <v>88.617807362082871</v>
      </c>
      <c r="D6" s="24">
        <f>IF(ISERROR((NGDP_NS!D6/RGDP_NS!D6)*100),"..",(NGDP_NS!D6/RGDP_NS!D6)*100)</f>
        <v>93.93746300295615</v>
      </c>
      <c r="E6" s="24">
        <f>IF(ISERROR((NGDP_NS!E6/RGDP_NS!E6)*100),"..",(NGDP_NS!E6/RGDP_NS!E6)*100)</f>
        <v>64.79581002121482</v>
      </c>
      <c r="F6" s="24">
        <f>IF(ISERROR((NGDP_NS!F6/RGDP_NS!F6)*100),"..",(NGDP_NS!F6/RGDP_NS!F6)*100)</f>
        <v>82.197910944077194</v>
      </c>
      <c r="G6" s="24">
        <f>IF(ISERROR((NGDP_NS!G6/RGDP_NS!G6)*100),"..",(NGDP_NS!G6/RGDP_NS!G6)*100)</f>
        <v>88.382680000126541</v>
      </c>
      <c r="H6" s="24">
        <f>IF(ISERROR((NGDP_NS!H6/RGDP_NS!H6)*100),"..",(NGDP_NS!H6/RGDP_NS!H6)*100)</f>
        <v>92.960772332118239</v>
      </c>
      <c r="I6" s="24">
        <f>IF(ISERROR((NGDP_NS!I6/RGDP_NS!I6)*100),"..",(NGDP_NS!I6/RGDP_NS!I6)*100)</f>
        <v>98.0307100904583</v>
      </c>
      <c r="J6" s="23">
        <f>IF(ISERROR((NGDP_NS!J6/RGDP_NS!J6)*100),"..",(NGDP_NS!J6/RGDP_NS!J6)*100)</f>
        <v>90.426216153859045</v>
      </c>
      <c r="K6" s="24">
        <f>IF(ISERROR((NGDP_NS!K6/RGDP_NS!K6)*100),"..",(NGDP_NS!K6/RGDP_NS!K6)*100)</f>
        <v>98.031495589202294</v>
      </c>
      <c r="L6" s="24">
        <f>IF(ISERROR((NGDP_NS!L6/RGDP_NS!L6)*100),"..",(NGDP_NS!L6/RGDP_NS!L6)*100)</f>
        <v>100.43456388410203</v>
      </c>
      <c r="M6" s="24">
        <f>IF(ISERROR((NGDP_NS!M6/RGDP_NS!M6)*100),"..",(NGDP_NS!M6/RGDP_NS!M6)*100)</f>
        <v>96.693686922058674</v>
      </c>
      <c r="N6" s="24">
        <f>IF(ISERROR((NGDP_NS!N6/RGDP_NS!N6)*100),"..",(NGDP_NS!N6/RGDP_NS!N6)*100)</f>
        <v>100.1236585419235</v>
      </c>
      <c r="O6" s="24">
        <f>IF(ISERROR((NGDP_NS!O6/RGDP_NS!O6)*100),"..",(NGDP_NS!O6/RGDP_NS!O6)*100)</f>
        <v>114.269528027048</v>
      </c>
      <c r="P6" s="24">
        <f>IF(ISERROR((NGDP_NS!P6/RGDP_NS!P6)*100),"..",(NGDP_NS!P6/RGDP_NS!P6)*100)</f>
        <v>101.05942315057597</v>
      </c>
      <c r="Q6" s="24">
        <f>IF(ISERROR((NGDP_NS!Q6/RGDP_NS!Q6)*100),"..",(NGDP_NS!Q6/RGDP_NS!Q6)*100)</f>
        <v>92.041949610202039</v>
      </c>
      <c r="R6" s="24">
        <f>IF(ISERROR((NGDP_NS!R6/RGDP_NS!R6)*100),"..",(NGDP_NS!R6/RGDP_NS!R6)*100)</f>
        <v>88.994856943126806</v>
      </c>
      <c r="S6" s="24">
        <f>IF(ISERROR((NGDP_NS!S6/RGDP_NS!S6)*100),"..",(NGDP_NS!S6/RGDP_NS!S6)*100)</f>
        <v>70.952535643385673</v>
      </c>
      <c r="T6" s="24">
        <f>IF(ISERROR((NGDP_NS!T6/RGDP_NS!T6)*100),"..",(NGDP_NS!T6/RGDP_NS!T6)*100)</f>
        <v>91.460438276265023</v>
      </c>
      <c r="U6" s="23">
        <f>IF(ISERROR((NGDP_NS!U6/RGDP_NS!U6)*100),"..",(NGDP_NS!U6/RGDP_NS!U6)*100)</f>
        <v>95.684393140043042</v>
      </c>
      <c r="V6" s="22">
        <f>IF(ISERROR((NGDP_NS!V6/RGDP_NS!V6)*100),"..",(NGDP_NS!V6/RGDP_NS!V6)*100)</f>
        <v>98.411654595524695</v>
      </c>
      <c r="W6" s="24">
        <f>IF(ISERROR((NGDP_NS!W6/RGDP_NS!W6)*100),"..",(NGDP_NS!W6/RGDP_NS!W6)*100)</f>
        <v>86.427019137946019</v>
      </c>
      <c r="X6" s="24">
        <f>IF(ISERROR((NGDP_NS!X6/RGDP_NS!X6)*100),"..",(NGDP_NS!X6/RGDP_NS!X6)*100)</f>
        <v>63.302607236791033</v>
      </c>
      <c r="Y6" s="24">
        <f>IF(ISERROR((NGDP_NS!Y6/RGDP_NS!Y6)*100),"..",(NGDP_NS!Y6/RGDP_NS!Y6)*100)</f>
        <v>118.81473934454067</v>
      </c>
    </row>
    <row r="7" spans="1:25">
      <c r="A7" s="5">
        <v>1999</v>
      </c>
      <c r="B7" s="28">
        <f>IF(ISERROR((NGDP_NS!B7/RGDP_NS!B7)*100),"..",(NGDP_NS!B7/RGDP_NS!B7)*100)</f>
        <v>96.555849543130336</v>
      </c>
      <c r="C7" s="22">
        <f>IF(ISERROR((NGDP_NS!C7/RGDP_NS!C7)*100),"..",(NGDP_NS!C7/RGDP_NS!C7)*100)</f>
        <v>92.591513375083494</v>
      </c>
      <c r="D7" s="24">
        <f>IF(ISERROR((NGDP_NS!D7/RGDP_NS!D7)*100),"..",(NGDP_NS!D7/RGDP_NS!D7)*100)</f>
        <v>103.09454775348259</v>
      </c>
      <c r="E7" s="24">
        <f>IF(ISERROR((NGDP_NS!E7/RGDP_NS!E7)*100),"..",(NGDP_NS!E7/RGDP_NS!E7)*100)</f>
        <v>77.499979111718886</v>
      </c>
      <c r="F7" s="24">
        <f>IF(ISERROR((NGDP_NS!F7/RGDP_NS!F7)*100),"..",(NGDP_NS!F7/RGDP_NS!F7)*100)</f>
        <v>82.811035753426836</v>
      </c>
      <c r="G7" s="24">
        <f>IF(ISERROR((NGDP_NS!G7/RGDP_NS!G7)*100),"..",(NGDP_NS!G7/RGDP_NS!G7)*100)</f>
        <v>87.775080257085705</v>
      </c>
      <c r="H7" s="24">
        <f>IF(ISERROR((NGDP_NS!H7/RGDP_NS!H7)*100),"..",(NGDP_NS!H7/RGDP_NS!H7)*100)</f>
        <v>99.700693814270053</v>
      </c>
      <c r="I7" s="24">
        <f>IF(ISERROR((NGDP_NS!I7/RGDP_NS!I7)*100),"..",(NGDP_NS!I7/RGDP_NS!I7)*100)</f>
        <v>96.023251930293327</v>
      </c>
      <c r="J7" s="23">
        <f>IF(ISERROR((NGDP_NS!J7/RGDP_NS!J7)*100),"..",(NGDP_NS!J7/RGDP_NS!J7)*100)</f>
        <v>110.19967354836373</v>
      </c>
      <c r="K7" s="24">
        <f>IF(ISERROR((NGDP_NS!K7/RGDP_NS!K7)*100),"..",(NGDP_NS!K7/RGDP_NS!K7)*100)</f>
        <v>97.781813269249014</v>
      </c>
      <c r="L7" s="24">
        <f>IF(ISERROR((NGDP_NS!L7/RGDP_NS!L7)*100),"..",(NGDP_NS!L7/RGDP_NS!L7)*100)</f>
        <v>97.888526078481476</v>
      </c>
      <c r="M7" s="24">
        <f>IF(ISERROR((NGDP_NS!M7/RGDP_NS!M7)*100),"..",(NGDP_NS!M7/RGDP_NS!M7)*100)</f>
        <v>96.51870649300696</v>
      </c>
      <c r="N7" s="24">
        <f>IF(ISERROR((NGDP_NS!N7/RGDP_NS!N7)*100),"..",(NGDP_NS!N7/RGDP_NS!N7)*100)</f>
        <v>98.168407326819576</v>
      </c>
      <c r="O7" s="24">
        <f>IF(ISERROR((NGDP_NS!O7/RGDP_NS!O7)*100),"..",(NGDP_NS!O7/RGDP_NS!O7)*100)</f>
        <v>107.39558695122524</v>
      </c>
      <c r="P7" s="24">
        <f>IF(ISERROR((NGDP_NS!P7/RGDP_NS!P7)*100),"..",(NGDP_NS!P7/RGDP_NS!P7)*100)</f>
        <v>102.42160334805331</v>
      </c>
      <c r="Q7" s="24">
        <f>IF(ISERROR((NGDP_NS!Q7/RGDP_NS!Q7)*100),"..",(NGDP_NS!Q7/RGDP_NS!Q7)*100)</f>
        <v>90.659480752927365</v>
      </c>
      <c r="R7" s="24">
        <f>IF(ISERROR((NGDP_NS!R7/RGDP_NS!R7)*100),"..",(NGDP_NS!R7/RGDP_NS!R7)*100)</f>
        <v>93.659060073928231</v>
      </c>
      <c r="S7" s="24">
        <f>IF(ISERROR((NGDP_NS!S7/RGDP_NS!S7)*100),"..",(NGDP_NS!S7/RGDP_NS!S7)*100)</f>
        <v>78.389758890056498</v>
      </c>
      <c r="T7" s="24">
        <f>IF(ISERROR((NGDP_NS!T7/RGDP_NS!T7)*100),"..",(NGDP_NS!T7/RGDP_NS!T7)*100)</f>
        <v>94.558597854338331</v>
      </c>
      <c r="U7" s="23">
        <f>IF(ISERROR((NGDP_NS!U7/RGDP_NS!U7)*100),"..",(NGDP_NS!U7/RGDP_NS!U7)*100)</f>
        <v>96.922795899206506</v>
      </c>
      <c r="V7" s="22">
        <f>IF(ISERROR((NGDP_NS!V7/RGDP_NS!V7)*100),"..",(NGDP_NS!V7/RGDP_NS!V7)*100)</f>
        <v>99.44737056875563</v>
      </c>
      <c r="W7" s="24">
        <f>IF(ISERROR((NGDP_NS!W7/RGDP_NS!W7)*100),"..",(NGDP_NS!W7/RGDP_NS!W7)*100)</f>
        <v>91.851707108589991</v>
      </c>
      <c r="X7" s="24">
        <f>IF(ISERROR((NGDP_NS!X7/RGDP_NS!X7)*100),"..",(NGDP_NS!X7/RGDP_NS!X7)*100)</f>
        <v>78.798802158269652</v>
      </c>
      <c r="Y7" s="24">
        <f>IF(ISERROR((NGDP_NS!Y7/RGDP_NS!Y7)*100),"..",(NGDP_NS!Y7/RGDP_NS!Y7)*100)</f>
        <v>110.07445676948791</v>
      </c>
    </row>
    <row r="8" spans="1:25">
      <c r="A8" s="5">
        <v>2000</v>
      </c>
      <c r="B8" s="28">
        <f>IF(ISERROR((NGDP_NS!B8/RGDP_NS!B8)*100),"..",(NGDP_NS!B8/RGDP_NS!B8)*100)</f>
        <v>100.85359176980472</v>
      </c>
      <c r="C8" s="22">
        <f>IF(ISERROR((NGDP_NS!C8/RGDP_NS!C8)*100),"..",(NGDP_NS!C8/RGDP_NS!C8)*100)</f>
        <v>104.62342971412954</v>
      </c>
      <c r="D8" s="24">
        <f>IF(ISERROR((NGDP_NS!D8/RGDP_NS!D8)*100),"..",(NGDP_NS!D8/RGDP_NS!D8)*100)</f>
        <v>102.96375872855381</v>
      </c>
      <c r="E8" s="24">
        <f>IF(ISERROR((NGDP_NS!E8/RGDP_NS!E8)*100),"..",(NGDP_NS!E8/RGDP_NS!E8)*100)</f>
        <v>124.80265990829731</v>
      </c>
      <c r="F8" s="24">
        <f>IF(ISERROR((NGDP_NS!F8/RGDP_NS!F8)*100),"..",(NGDP_NS!F8/RGDP_NS!F8)*100)</f>
        <v>88.133099688611253</v>
      </c>
      <c r="G8" s="24">
        <f>IF(ISERROR((NGDP_NS!G8/RGDP_NS!G8)*100),"..",(NGDP_NS!G8/RGDP_NS!G8)*100)</f>
        <v>94.72815613832671</v>
      </c>
      <c r="H8" s="24">
        <f>IF(ISERROR((NGDP_NS!H8/RGDP_NS!H8)*100),"..",(NGDP_NS!H8/RGDP_NS!H8)*100)</f>
        <v>106.3718474608325</v>
      </c>
      <c r="I8" s="24">
        <f>IF(ISERROR((NGDP_NS!I8/RGDP_NS!I8)*100),"..",(NGDP_NS!I8/RGDP_NS!I8)*100)</f>
        <v>107.97592876864306</v>
      </c>
      <c r="J8" s="23">
        <f>IF(ISERROR((NGDP_NS!J8/RGDP_NS!J8)*100),"..",(NGDP_NS!J8/RGDP_NS!J8)*100)</f>
        <v>105.56057649018425</v>
      </c>
      <c r="K8" s="24">
        <f>IF(ISERROR((NGDP_NS!K8/RGDP_NS!K8)*100),"..",(NGDP_NS!K8/RGDP_NS!K8)*100)</f>
        <v>98.340048887457812</v>
      </c>
      <c r="L8" s="24">
        <f>IF(ISERROR((NGDP_NS!L8/RGDP_NS!L8)*100),"..",(NGDP_NS!L8/RGDP_NS!L8)*100)</f>
        <v>96.632956694748515</v>
      </c>
      <c r="M8" s="24">
        <f>IF(ISERROR((NGDP_NS!M8/RGDP_NS!M8)*100),"..",(NGDP_NS!M8/RGDP_NS!M8)*100)</f>
        <v>97.612027505920778</v>
      </c>
      <c r="N8" s="24">
        <f>IF(ISERROR((NGDP_NS!N8/RGDP_NS!N8)*100),"..",(NGDP_NS!N8/RGDP_NS!N8)*100)</f>
        <v>97.226985580531505</v>
      </c>
      <c r="O8" s="24">
        <f>IF(ISERROR((NGDP_NS!O8/RGDP_NS!O8)*100),"..",(NGDP_NS!O8/RGDP_NS!O8)*100)</f>
        <v>103.04076553187646</v>
      </c>
      <c r="P8" s="24">
        <f>IF(ISERROR((NGDP_NS!P8/RGDP_NS!P8)*100),"..",(NGDP_NS!P8/RGDP_NS!P8)*100)</f>
        <v>103.49799594224119</v>
      </c>
      <c r="Q8" s="24">
        <f>IF(ISERROR((NGDP_NS!Q8/RGDP_NS!Q8)*100),"..",(NGDP_NS!Q8/RGDP_NS!Q8)*100)</f>
        <v>94.268913759984812</v>
      </c>
      <c r="R8" s="24">
        <f>IF(ISERROR((NGDP_NS!R8/RGDP_NS!R8)*100),"..",(NGDP_NS!R8/RGDP_NS!R8)*100)</f>
        <v>94.109473015536921</v>
      </c>
      <c r="S8" s="24">
        <f>IF(ISERROR((NGDP_NS!S8/RGDP_NS!S8)*100),"..",(NGDP_NS!S8/RGDP_NS!S8)*100)</f>
        <v>88.691451990632331</v>
      </c>
      <c r="T8" s="24">
        <f>IF(ISERROR((NGDP_NS!T8/RGDP_NS!T8)*100),"..",(NGDP_NS!T8/RGDP_NS!T8)*100)</f>
        <v>95.567835626397539</v>
      </c>
      <c r="U8" s="23">
        <f>IF(ISERROR((NGDP_NS!U8/RGDP_NS!U8)*100),"..",(NGDP_NS!U8/RGDP_NS!U8)*100)</f>
        <v>98.000471620845659</v>
      </c>
      <c r="V8" s="22">
        <f>IF(ISERROR((NGDP_NS!V8/RGDP_NS!V8)*100),"..",(NGDP_NS!V8/RGDP_NS!V8)*100)</f>
        <v>101.17563445562003</v>
      </c>
      <c r="W8" s="24">
        <f>IF(ISERROR((NGDP_NS!W8/RGDP_NS!W8)*100),"..",(NGDP_NS!W8/RGDP_NS!W8)*100)</f>
        <v>108.21386164563293</v>
      </c>
      <c r="X8" s="24">
        <f>IF(ISERROR((NGDP_NS!X8/RGDP_NS!X8)*100),"..",(NGDP_NS!X8/RGDP_NS!X8)*100)</f>
        <v>114.14880885943366</v>
      </c>
      <c r="Y8" s="24">
        <f>IF(ISERROR((NGDP_NS!Y8/RGDP_NS!Y8)*100),"..",(NGDP_NS!Y8/RGDP_NS!Y8)*100)</f>
        <v>104.9552649690296</v>
      </c>
    </row>
    <row r="9" spans="1:25">
      <c r="A9" s="5">
        <v>2001</v>
      </c>
      <c r="B9" s="28">
        <f>IF(ISERROR((NGDP_NS!B9/RGDP_NS!B9)*100),"..",(NGDP_NS!B9/RGDP_NS!B9)*100)</f>
        <v>101.76501675923207</v>
      </c>
      <c r="C9" s="22">
        <f>IF(ISERROR((NGDP_NS!C9/RGDP_NS!C9)*100),"..",(NGDP_NS!C9/RGDP_NS!C9)*100)</f>
        <v>105.79155322131109</v>
      </c>
      <c r="D9" s="24">
        <f>IF(ISERROR((NGDP_NS!D9/RGDP_NS!D9)*100),"..",(NGDP_NS!D9/RGDP_NS!D9)*100)</f>
        <v>97.963811555392951</v>
      </c>
      <c r="E9" s="24">
        <f>IF(ISERROR((NGDP_NS!E9/RGDP_NS!E9)*100),"..",(NGDP_NS!E9/RGDP_NS!E9)*100)</f>
        <v>126.97111784879044</v>
      </c>
      <c r="F9" s="24">
        <f>IF(ISERROR((NGDP_NS!F9/RGDP_NS!F9)*100),"..",(NGDP_NS!F9/RGDP_NS!F9)*100)</f>
        <v>93.206987732454806</v>
      </c>
      <c r="G9" s="24">
        <f>IF(ISERROR((NGDP_NS!G9/RGDP_NS!G9)*100),"..",(NGDP_NS!G9/RGDP_NS!G9)*100)</f>
        <v>96.905069432441877</v>
      </c>
      <c r="H9" s="24">
        <f>IF(ISERROR((NGDP_NS!H9/RGDP_NS!H9)*100),"..",(NGDP_NS!H9/RGDP_NS!H9)*100)</f>
        <v>106.70909036181094</v>
      </c>
      <c r="I9" s="24">
        <f>IF(ISERROR((NGDP_NS!I9/RGDP_NS!I9)*100),"..",(NGDP_NS!I9/RGDP_NS!I9)*100)</f>
        <v>109.77515074877448</v>
      </c>
      <c r="J9" s="23">
        <f>IF(ISERROR((NGDP_NS!J9/RGDP_NS!J9)*100),"..",(NGDP_NS!J9/RGDP_NS!J9)*100)</f>
        <v>102.79404955784013</v>
      </c>
      <c r="K9" s="24">
        <f>IF(ISERROR((NGDP_NS!K9/RGDP_NS!K9)*100),"..",(NGDP_NS!K9/RGDP_NS!K9)*100)</f>
        <v>99.178056657404881</v>
      </c>
      <c r="L9" s="24">
        <f>IF(ISERROR((NGDP_NS!L9/RGDP_NS!L9)*100),"..",(NGDP_NS!L9/RGDP_NS!L9)*100)</f>
        <v>99.995201946316371</v>
      </c>
      <c r="M9" s="24">
        <f>IF(ISERROR((NGDP_NS!M9/RGDP_NS!M9)*100),"..",(NGDP_NS!M9/RGDP_NS!M9)*100)</f>
        <v>98.485510421471787</v>
      </c>
      <c r="N9" s="24">
        <f>IF(ISERROR((NGDP_NS!N9/RGDP_NS!N9)*100),"..",(NGDP_NS!N9/RGDP_NS!N9)*100)</f>
        <v>99.597764737479011</v>
      </c>
      <c r="O9" s="24">
        <f>IF(ISERROR((NGDP_NS!O9/RGDP_NS!O9)*100),"..",(NGDP_NS!O9/RGDP_NS!O9)*100)</f>
        <v>101.73031982118292</v>
      </c>
      <c r="P9" s="24">
        <f>IF(ISERROR((NGDP_NS!P9/RGDP_NS!P9)*100),"..",(NGDP_NS!P9/RGDP_NS!P9)*100)</f>
        <v>101.18262883983525</v>
      </c>
      <c r="Q9" s="24">
        <f>IF(ISERROR((NGDP_NS!Q9/RGDP_NS!Q9)*100),"..",(NGDP_NS!Q9/RGDP_NS!Q9)*100)</f>
        <v>94.935324713881116</v>
      </c>
      <c r="R9" s="24">
        <f>IF(ISERROR((NGDP_NS!R9/RGDP_NS!R9)*100),"..",(NGDP_NS!R9/RGDP_NS!R9)*100)</f>
        <v>99.380291954628603</v>
      </c>
      <c r="S9" s="24">
        <f>IF(ISERROR((NGDP_NS!S9/RGDP_NS!S9)*100),"..",(NGDP_NS!S9/RGDP_NS!S9)*100)</f>
        <v>98.750523927213877</v>
      </c>
      <c r="T9" s="24">
        <f>IF(ISERROR((NGDP_NS!T9/RGDP_NS!T9)*100),"..",(NGDP_NS!T9/RGDP_NS!T9)*100)</f>
        <v>95.724506508059676</v>
      </c>
      <c r="U9" s="23">
        <f>IF(ISERROR((NGDP_NS!U9/RGDP_NS!U9)*100),"..",(NGDP_NS!U9/RGDP_NS!U9)*100)</f>
        <v>102.1320666252404</v>
      </c>
      <c r="V9" s="22">
        <f>IF(ISERROR((NGDP_NS!V9/RGDP_NS!V9)*100),"..",(NGDP_NS!V9/RGDP_NS!V9)*100)</f>
        <v>101.8668275564865</v>
      </c>
      <c r="W9" s="24">
        <f>IF(ISERROR((NGDP_NS!W9/RGDP_NS!W9)*100),"..",(NGDP_NS!W9/RGDP_NS!W9)*100)</f>
        <v>110.37050797390724</v>
      </c>
      <c r="X9" s="24">
        <f>IF(ISERROR((NGDP_NS!X9/RGDP_NS!X9)*100),"..",(NGDP_NS!X9/RGDP_NS!X9)*100)</f>
        <v>116.79431884981686</v>
      </c>
      <c r="Y9" s="24">
        <f>IF(ISERROR((NGDP_NS!Y9/RGDP_NS!Y9)*100),"..",(NGDP_NS!Y9/RGDP_NS!Y9)*100)</f>
        <v>103.28282828282829</v>
      </c>
    </row>
    <row r="10" spans="1:25">
      <c r="A10" s="5">
        <v>2002</v>
      </c>
      <c r="B10" s="28">
        <f>IF(ISERROR((NGDP_NS!B10/RGDP_NS!B10)*100),"..",(NGDP_NS!B10/RGDP_NS!B10)*100)</f>
        <v>100</v>
      </c>
      <c r="C10" s="22">
        <f>IF(ISERROR((NGDP_NS!C10/RGDP_NS!C10)*100),"..",(NGDP_NS!C10/RGDP_NS!C10)*100)</f>
        <v>100</v>
      </c>
      <c r="D10" s="24">
        <f>IF(ISERROR((NGDP_NS!D10/RGDP_NS!D10)*100),"..",(NGDP_NS!D10/RGDP_NS!D10)*100)</f>
        <v>100</v>
      </c>
      <c r="E10" s="24">
        <f>IF(ISERROR((NGDP_NS!E10/RGDP_NS!E10)*100),"..",(NGDP_NS!E10/RGDP_NS!E10)*100)</f>
        <v>100</v>
      </c>
      <c r="F10" s="24">
        <f>IF(ISERROR((NGDP_NS!F10/RGDP_NS!F10)*100),"..",(NGDP_NS!F10/RGDP_NS!F10)*100)</f>
        <v>100</v>
      </c>
      <c r="G10" s="24">
        <f>IF(ISERROR((NGDP_NS!G10/RGDP_NS!G10)*100),"..",(NGDP_NS!G10/RGDP_NS!G10)*100)</f>
        <v>100</v>
      </c>
      <c r="H10" s="24">
        <f>IF(ISERROR((NGDP_NS!H10/RGDP_NS!H10)*100),"..",(NGDP_NS!H10/RGDP_NS!H10)*100)</f>
        <v>100</v>
      </c>
      <c r="I10" s="24">
        <f>IF(ISERROR((NGDP_NS!I10/RGDP_NS!I10)*100),"..",(NGDP_NS!I10/RGDP_NS!I10)*100)</f>
        <v>100</v>
      </c>
      <c r="J10" s="23">
        <f>IF(ISERROR((NGDP_NS!J10/RGDP_NS!J10)*100),"..",(NGDP_NS!J10/RGDP_NS!J10)*100)</f>
        <v>100</v>
      </c>
      <c r="K10" s="24">
        <f>IF(ISERROR((NGDP_NS!K10/RGDP_NS!K10)*100),"..",(NGDP_NS!K10/RGDP_NS!K10)*100)</f>
        <v>100</v>
      </c>
      <c r="L10" s="24">
        <f>IF(ISERROR((NGDP_NS!L10/RGDP_NS!L10)*100),"..",(NGDP_NS!L10/RGDP_NS!L10)*100)</f>
        <v>100</v>
      </c>
      <c r="M10" s="24">
        <f>IF(ISERROR((NGDP_NS!M10/RGDP_NS!M10)*100),"..",(NGDP_NS!M10/RGDP_NS!M10)*100)</f>
        <v>100</v>
      </c>
      <c r="N10" s="24">
        <f>IF(ISERROR((NGDP_NS!N10/RGDP_NS!N10)*100),"..",(NGDP_NS!N10/RGDP_NS!N10)*100)</f>
        <v>100</v>
      </c>
      <c r="O10" s="24">
        <f>IF(ISERROR((NGDP_NS!O10/RGDP_NS!O10)*100),"..",(NGDP_NS!O10/RGDP_NS!O10)*100)</f>
        <v>100</v>
      </c>
      <c r="P10" s="24">
        <f>IF(ISERROR((NGDP_NS!P10/RGDP_NS!P10)*100),"..",(NGDP_NS!P10/RGDP_NS!P10)*100)</f>
        <v>100</v>
      </c>
      <c r="Q10" s="24">
        <f>IF(ISERROR((NGDP_NS!Q10/RGDP_NS!Q10)*100),"..",(NGDP_NS!Q10/RGDP_NS!Q10)*100)</f>
        <v>100</v>
      </c>
      <c r="R10" s="24">
        <f>IF(ISERROR((NGDP_NS!R10/RGDP_NS!R10)*100),"..",(NGDP_NS!R10/RGDP_NS!R10)*100)</f>
        <v>100</v>
      </c>
      <c r="S10" s="24">
        <f>IF(ISERROR((NGDP_NS!S10/RGDP_NS!S10)*100),"..",(NGDP_NS!S10/RGDP_NS!S10)*100)</f>
        <v>100</v>
      </c>
      <c r="T10" s="24">
        <f>IF(ISERROR((NGDP_NS!T10/RGDP_NS!T10)*100),"..",(NGDP_NS!T10/RGDP_NS!T10)*100)</f>
        <v>100</v>
      </c>
      <c r="U10" s="23">
        <f>IF(ISERROR((NGDP_NS!U10/RGDP_NS!U10)*100),"..",(NGDP_NS!U10/RGDP_NS!U10)*100)</f>
        <v>100</v>
      </c>
      <c r="V10" s="22">
        <f>IF(ISERROR((NGDP_NS!V10/RGDP_NS!V10)*100),"..",(NGDP_NS!V10/RGDP_NS!V10)*100)</f>
        <v>100</v>
      </c>
      <c r="W10" s="24">
        <f>IF(ISERROR((NGDP_NS!W10/RGDP_NS!W10)*100),"..",(NGDP_NS!W10/RGDP_NS!W10)*100)</f>
        <v>100</v>
      </c>
      <c r="X10" s="24">
        <f>IF(ISERROR((NGDP_NS!X10/RGDP_NS!X10)*100),"..",(NGDP_NS!X10/RGDP_NS!X10)*100)</f>
        <v>100</v>
      </c>
      <c r="Y10" s="24">
        <f>IF(ISERROR((NGDP_NS!Y10/RGDP_NS!Y10)*100),"..",(NGDP_NS!Y10/RGDP_NS!Y10)*100)</f>
        <v>100</v>
      </c>
    </row>
    <row r="11" spans="1:25">
      <c r="A11" s="5">
        <v>2003</v>
      </c>
      <c r="B11" s="28">
        <f>IF(ISERROR((NGDP_NS!B11/RGDP_NS!B11)*100),"..",(NGDP_NS!B11/RGDP_NS!B11)*100)</f>
        <v>105.37820524774256</v>
      </c>
      <c r="C11" s="22">
        <f>IF(ISERROR((NGDP_NS!C11/RGDP_NS!C11)*100),"..",(NGDP_NS!C11/RGDP_NS!C11)*100)</f>
        <v>110.45089281309461</v>
      </c>
      <c r="D11" s="24">
        <f>IF(ISERROR((NGDP_NS!D11/RGDP_NS!D11)*100),"..",(NGDP_NS!D11/RGDP_NS!D11)*100)</f>
        <v>101.41810239863631</v>
      </c>
      <c r="E11" s="24">
        <f>IF(ISERROR((NGDP_NS!E11/RGDP_NS!E11)*100),"..",(NGDP_NS!E11/RGDP_NS!E11)*100)</f>
        <v>151.58121035503089</v>
      </c>
      <c r="F11" s="24">
        <f>IF(ISERROR((NGDP_NS!F11/RGDP_NS!F11)*100),"..",(NGDP_NS!F11/RGDP_NS!F11)*100)</f>
        <v>112.91723662307554</v>
      </c>
      <c r="G11" s="24">
        <f>IF(ISERROR((NGDP_NS!G11/RGDP_NS!G11)*100),"..",(NGDP_NS!G11/RGDP_NS!G11)*100)</f>
        <v>96.418848916204851</v>
      </c>
      <c r="H11" s="24">
        <f>IF(ISERROR((NGDP_NS!H11/RGDP_NS!H11)*100),"..",(NGDP_NS!H11/RGDP_NS!H11)*100)</f>
        <v>105.58950719412145</v>
      </c>
      <c r="I11" s="24">
        <f>IF(ISERROR((NGDP_NS!I11/RGDP_NS!I11)*100),"..",(NGDP_NS!I11/RGDP_NS!I11)*100)</f>
        <v>104.14294292409041</v>
      </c>
      <c r="J11" s="23">
        <f>IF(ISERROR((NGDP_NS!J11/RGDP_NS!J11)*100),"..",(NGDP_NS!J11/RGDP_NS!J11)*100)</f>
        <v>108.25017920831701</v>
      </c>
      <c r="K11" s="24">
        <f>IF(ISERROR((NGDP_NS!K11/RGDP_NS!K11)*100),"..",(NGDP_NS!K11/RGDP_NS!K11)*100)</f>
        <v>102.33708327938922</v>
      </c>
      <c r="L11" s="24">
        <f>IF(ISERROR((NGDP_NS!L11/RGDP_NS!L11)*100),"..",(NGDP_NS!L11/RGDP_NS!L11)*100)</f>
        <v>101.94028295156616</v>
      </c>
      <c r="M11" s="24">
        <f>IF(ISERROR((NGDP_NS!M11/RGDP_NS!M11)*100),"..",(NGDP_NS!M11/RGDP_NS!M11)*100)</f>
        <v>105.02399730726479</v>
      </c>
      <c r="N11" s="24">
        <f>IF(ISERROR((NGDP_NS!N11/RGDP_NS!N11)*100),"..",(NGDP_NS!N11/RGDP_NS!N11)*100)</f>
        <v>99.871197849636175</v>
      </c>
      <c r="O11" s="24">
        <f>IF(ISERROR((NGDP_NS!O11/RGDP_NS!O11)*100),"..",(NGDP_NS!O11/RGDP_NS!O11)*100)</f>
        <v>102.38243460435963</v>
      </c>
      <c r="P11" s="24">
        <f>IF(ISERROR((NGDP_NS!P11/RGDP_NS!P11)*100),"..",(NGDP_NS!P11/RGDP_NS!P11)*100)</f>
        <v>100.14929958506296</v>
      </c>
      <c r="Q11" s="24">
        <f>IF(ISERROR((NGDP_NS!Q11/RGDP_NS!Q11)*100),"..",(NGDP_NS!Q11/RGDP_NS!Q11)*100)</f>
        <v>102.57576461359015</v>
      </c>
      <c r="R11" s="24">
        <f>IF(ISERROR((NGDP_NS!R11/RGDP_NS!R11)*100),"..",(NGDP_NS!R11/RGDP_NS!R11)*100)</f>
        <v>103.96409558499779</v>
      </c>
      <c r="S11" s="24">
        <f>IF(ISERROR((NGDP_NS!S11/RGDP_NS!S11)*100),"..",(NGDP_NS!S11/RGDP_NS!S11)*100)</f>
        <v>106.08751850230367</v>
      </c>
      <c r="T11" s="24">
        <f>IF(ISERROR((NGDP_NS!T11/RGDP_NS!T11)*100),"..",(NGDP_NS!T11/RGDP_NS!T11)*100)</f>
        <v>101.86407343003118</v>
      </c>
      <c r="U11" s="23">
        <f>IF(ISERROR((NGDP_NS!U11/RGDP_NS!U11)*100),"..",(NGDP_NS!U11/RGDP_NS!U11)*100)</f>
        <v>104.80604657945136</v>
      </c>
      <c r="V11" s="22">
        <f>IF(ISERROR((NGDP_NS!V11/RGDP_NS!V11)*100),"..",(NGDP_NS!V11/RGDP_NS!V11)*100)</f>
        <v>105.52213587728532</v>
      </c>
      <c r="W11" s="24">
        <f>IF(ISERROR((NGDP_NS!W11/RGDP_NS!W11)*100),"..",(NGDP_NS!W11/RGDP_NS!W11)*100)</f>
        <v>116.91626019846927</v>
      </c>
      <c r="X11" s="24">
        <f>IF(ISERROR((NGDP_NS!X11/RGDP_NS!X11)*100),"..",(NGDP_NS!X11/RGDP_NS!X11)*100)</f>
        <v>135.44690300578952</v>
      </c>
      <c r="Y11" s="24">
        <f>IF(ISERROR((NGDP_NS!Y11/RGDP_NS!Y11)*100),"..",(NGDP_NS!Y11/RGDP_NS!Y11)*100)</f>
        <v>101.65948954941709</v>
      </c>
    </row>
    <row r="12" spans="1:25">
      <c r="A12" s="5">
        <v>2004</v>
      </c>
      <c r="B12" s="28">
        <f>IF(ISERROR((NGDP_NS!B12/RGDP_NS!B12)*100),"..",(NGDP_NS!B12/RGDP_NS!B12)*100)</f>
        <v>108.48776807805783</v>
      </c>
      <c r="C12" s="22">
        <f>IF(ISERROR((NGDP_NS!C12/RGDP_NS!C12)*100),"..",(NGDP_NS!C12/RGDP_NS!C12)*100)</f>
        <v>111.90285149406969</v>
      </c>
      <c r="D12" s="24">
        <f>IF(ISERROR((NGDP_NS!D12/RGDP_NS!D12)*100),"..",(NGDP_NS!D12/RGDP_NS!D12)*100)</f>
        <v>100.1530107436871</v>
      </c>
      <c r="E12" s="24">
        <f>IF(ISERROR((NGDP_NS!E12/RGDP_NS!E12)*100),"..",(NGDP_NS!E12/RGDP_NS!E12)*100)</f>
        <v>158.00819030897287</v>
      </c>
      <c r="F12" s="24">
        <f>IF(ISERROR((NGDP_NS!F12/RGDP_NS!F12)*100),"..",(NGDP_NS!F12/RGDP_NS!F12)*100)</f>
        <v>108.11590326076517</v>
      </c>
      <c r="G12" s="24">
        <f>IF(ISERROR((NGDP_NS!G12/RGDP_NS!G12)*100),"..",(NGDP_NS!G12/RGDP_NS!G12)*100)</f>
        <v>101.5918009224027</v>
      </c>
      <c r="H12" s="24">
        <f>IF(ISERROR((NGDP_NS!H12/RGDP_NS!H12)*100),"..",(NGDP_NS!H12/RGDP_NS!H12)*100)</f>
        <v>106.25683364317784</v>
      </c>
      <c r="I12" s="24">
        <f>IF(ISERROR((NGDP_NS!I12/RGDP_NS!I12)*100),"..",(NGDP_NS!I12/RGDP_NS!I12)*100)</f>
        <v>109.43603044218059</v>
      </c>
      <c r="J12" s="23">
        <f>IF(ISERROR((NGDP_NS!J12/RGDP_NS!J12)*100),"..",(NGDP_NS!J12/RGDP_NS!J12)*100)</f>
        <v>100.60141271819518</v>
      </c>
      <c r="K12" s="24">
        <f>IF(ISERROR((NGDP_NS!K12/RGDP_NS!K12)*100),"..",(NGDP_NS!K12/RGDP_NS!K12)*100)</f>
        <v>106.00752074337574</v>
      </c>
      <c r="L12" s="24">
        <f>IF(ISERROR((NGDP_NS!L12/RGDP_NS!L12)*100),"..",(NGDP_NS!L12/RGDP_NS!L12)*100)</f>
        <v>107.2367202581509</v>
      </c>
      <c r="M12" s="24">
        <f>IF(ISERROR((NGDP_NS!M12/RGDP_NS!M12)*100),"..",(NGDP_NS!M12/RGDP_NS!M12)*100)</f>
        <v>109.42262870203112</v>
      </c>
      <c r="N12" s="24">
        <f>IF(ISERROR((NGDP_NS!N12/RGDP_NS!N12)*100),"..",(NGDP_NS!N12/RGDP_NS!N12)*100)</f>
        <v>103.57989986456487</v>
      </c>
      <c r="O12" s="24">
        <f>IF(ISERROR((NGDP_NS!O12/RGDP_NS!O12)*100),"..",(NGDP_NS!O12/RGDP_NS!O12)*100)</f>
        <v>105.77810517078025</v>
      </c>
      <c r="P12" s="24">
        <f>IF(ISERROR((NGDP_NS!P12/RGDP_NS!P12)*100),"..",(NGDP_NS!P12/RGDP_NS!P12)*100)</f>
        <v>104.83112991451272</v>
      </c>
      <c r="Q12" s="24">
        <f>IF(ISERROR((NGDP_NS!Q12/RGDP_NS!Q12)*100),"..",(NGDP_NS!Q12/RGDP_NS!Q12)*100)</f>
        <v>107.16861279061169</v>
      </c>
      <c r="R12" s="24">
        <f>IF(ISERROR((NGDP_NS!R12/RGDP_NS!R12)*100),"..",(NGDP_NS!R12/RGDP_NS!R12)*100)</f>
        <v>106.36818496425721</v>
      </c>
      <c r="S12" s="24">
        <f>IF(ISERROR((NGDP_NS!S12/RGDP_NS!S12)*100),"..",(NGDP_NS!S12/RGDP_NS!S12)*100)</f>
        <v>109.91677701316611</v>
      </c>
      <c r="T12" s="24">
        <f>IF(ISERROR((NGDP_NS!T12/RGDP_NS!T12)*100),"..",(NGDP_NS!T12/RGDP_NS!T12)*100)</f>
        <v>104.62270726135117</v>
      </c>
      <c r="U12" s="23">
        <f>IF(ISERROR((NGDP_NS!U12/RGDP_NS!U12)*100),"..",(NGDP_NS!U12/RGDP_NS!U12)*100)</f>
        <v>106.10425086841151</v>
      </c>
      <c r="V12" s="22">
        <f>IF(ISERROR((NGDP_NS!V12/RGDP_NS!V12)*100),"..",(NGDP_NS!V12/RGDP_NS!V12)*100)</f>
        <v>108.65544505938351</v>
      </c>
      <c r="W12" s="24">
        <f>IF(ISERROR((NGDP_NS!W12/RGDP_NS!W12)*100),"..",(NGDP_NS!W12/RGDP_NS!W12)*100)</f>
        <v>117.65937071389321</v>
      </c>
      <c r="X12" s="24">
        <f>IF(ISERROR((NGDP_NS!X12/RGDP_NS!X12)*100),"..",(NGDP_NS!X12/RGDP_NS!X12)*100)</f>
        <v>137.72203339521946</v>
      </c>
      <c r="Y12" s="24">
        <f>IF(ISERROR((NGDP_NS!Y12/RGDP_NS!Y12)*100),"..",(NGDP_NS!Y12/RGDP_NS!Y12)*100)</f>
        <v>99.295491143317221</v>
      </c>
    </row>
    <row r="13" spans="1:25">
      <c r="A13" s="5">
        <v>2005</v>
      </c>
      <c r="B13" s="28">
        <f>IF(ISERROR((NGDP_NS!B13/RGDP_NS!B13)*100),"..",(NGDP_NS!B13/RGDP_NS!B13)*100)</f>
        <v>112.36869866496284</v>
      </c>
      <c r="C13" s="22">
        <f>IF(ISERROR((NGDP_NS!C13/RGDP_NS!C13)*100),"..",(NGDP_NS!C13/RGDP_NS!C13)*100)</f>
        <v>117.31790502505027</v>
      </c>
      <c r="D13" s="24">
        <f>IF(ISERROR((NGDP_NS!D13/RGDP_NS!D13)*100),"..",(NGDP_NS!D13/RGDP_NS!D13)*100)</f>
        <v>103.63470957376147</v>
      </c>
      <c r="E13" s="24">
        <f>IF(ISERROR((NGDP_NS!E13/RGDP_NS!E13)*100),"..",(NGDP_NS!E13/RGDP_NS!E13)*100)</f>
        <v>199.67389316210517</v>
      </c>
      <c r="F13" s="24">
        <f>IF(ISERROR((NGDP_NS!F13/RGDP_NS!F13)*100),"..",(NGDP_NS!F13/RGDP_NS!F13)*100)</f>
        <v>99.532477013005831</v>
      </c>
      <c r="G13" s="24">
        <f>IF(ISERROR((NGDP_NS!G13/RGDP_NS!G13)*100),"..",(NGDP_NS!G13/RGDP_NS!G13)*100)</f>
        <v>104.20392066784099</v>
      </c>
      <c r="H13" s="24">
        <f>IF(ISERROR((NGDP_NS!H13/RGDP_NS!H13)*100),"..",(NGDP_NS!H13/RGDP_NS!H13)*100)</f>
        <v>105.99525757171789</v>
      </c>
      <c r="I13" s="24">
        <f>IF(ISERROR((NGDP_NS!I13/RGDP_NS!I13)*100),"..",(NGDP_NS!I13/RGDP_NS!I13)*100)</f>
        <v>109.75366367601897</v>
      </c>
      <c r="J13" s="23">
        <f>IF(ISERROR((NGDP_NS!J13/RGDP_NS!J13)*100),"..",(NGDP_NS!J13/RGDP_NS!J13)*100)</f>
        <v>99.379539937362367</v>
      </c>
      <c r="K13" s="24">
        <f>IF(ISERROR((NGDP_NS!K13/RGDP_NS!K13)*100),"..",(NGDP_NS!K13/RGDP_NS!K13)*100)</f>
        <v>108.77973608362035</v>
      </c>
      <c r="L13" s="24">
        <f>IF(ISERROR((NGDP_NS!L13/RGDP_NS!L13)*100),"..",(NGDP_NS!L13/RGDP_NS!L13)*100)</f>
        <v>108.91782629121816</v>
      </c>
      <c r="M13" s="24">
        <f>IF(ISERROR((NGDP_NS!M13/RGDP_NS!M13)*100),"..",(NGDP_NS!M13/RGDP_NS!M13)*100)</f>
        <v>111.09787542567604</v>
      </c>
      <c r="N13" s="24">
        <f>IF(ISERROR((NGDP_NS!N13/RGDP_NS!N13)*100),"..",(NGDP_NS!N13/RGDP_NS!N13)*100)</f>
        <v>108.13345102960656</v>
      </c>
      <c r="O13" s="24">
        <f>IF(ISERROR((NGDP_NS!O13/RGDP_NS!O13)*100),"..",(NGDP_NS!O13/RGDP_NS!O13)*100)</f>
        <v>113.0930357938698</v>
      </c>
      <c r="P13" s="24">
        <f>IF(ISERROR((NGDP_NS!P13/RGDP_NS!P13)*100),"..",(NGDP_NS!P13/RGDP_NS!P13)*100)</f>
        <v>103.1029518260314</v>
      </c>
      <c r="Q13" s="24">
        <f>IF(ISERROR((NGDP_NS!Q13/RGDP_NS!Q13)*100),"..",(NGDP_NS!Q13/RGDP_NS!Q13)*100)</f>
        <v>111.23928408773524</v>
      </c>
      <c r="R13" s="24">
        <f>IF(ISERROR((NGDP_NS!R13/RGDP_NS!R13)*100),"..",(NGDP_NS!R13/RGDP_NS!R13)*100)</f>
        <v>108.26891817414418</v>
      </c>
      <c r="S13" s="24">
        <f>IF(ISERROR((NGDP_NS!S13/RGDP_NS!S13)*100),"..",(NGDP_NS!S13/RGDP_NS!S13)*100)</f>
        <v>111.99546357475947</v>
      </c>
      <c r="T13" s="24">
        <f>IF(ISERROR((NGDP_NS!T13/RGDP_NS!T13)*100),"..",(NGDP_NS!T13/RGDP_NS!T13)*100)</f>
        <v>106.83489091540592</v>
      </c>
      <c r="U13" s="23">
        <f>IF(ISERROR((NGDP_NS!U13/RGDP_NS!U13)*100),"..",(NGDP_NS!U13/RGDP_NS!U13)*100)</f>
        <v>116.1165576291191</v>
      </c>
      <c r="V13" s="22">
        <f>IF(ISERROR((NGDP_NS!V13/RGDP_NS!V13)*100),"..",(NGDP_NS!V13/RGDP_NS!V13)*100)</f>
        <v>112.36669705757365</v>
      </c>
      <c r="W13" s="24">
        <f>IF(ISERROR((NGDP_NS!W13/RGDP_NS!W13)*100),"..",(NGDP_NS!W13/RGDP_NS!W13)*100)</f>
        <v>124.42419313893799</v>
      </c>
      <c r="X13" s="24">
        <f>IF(ISERROR((NGDP_NS!X13/RGDP_NS!X13)*100),"..",(NGDP_NS!X13/RGDP_NS!X13)*100)</f>
        <v>159.90950258487695</v>
      </c>
      <c r="Y13" s="24">
        <f>IF(ISERROR((NGDP_NS!Y13/RGDP_NS!Y13)*100),"..",(NGDP_NS!Y13/RGDP_NS!Y13)*100)</f>
        <v>110.4098831641448</v>
      </c>
    </row>
    <row r="14" spans="1:25">
      <c r="A14" s="5">
        <v>2006</v>
      </c>
      <c r="B14" s="28">
        <f>IF(ISERROR((NGDP_NS!B14/RGDP_NS!B14)*100),"..",(NGDP_NS!B14/RGDP_NS!B14)*100)</f>
        <v>113.07504549059328</v>
      </c>
      <c r="C14" s="22">
        <f>IF(ISERROR((NGDP_NS!C14/RGDP_NS!C14)*100),"..",(NGDP_NS!C14/RGDP_NS!C14)*100)</f>
        <v>115.06095798054913</v>
      </c>
      <c r="D14" s="24">
        <f>IF(ISERROR((NGDP_NS!D14/RGDP_NS!D14)*100),"..",(NGDP_NS!D14/RGDP_NS!D14)*100)</f>
        <v>95.020285837978676</v>
      </c>
      <c r="E14" s="24">
        <f>IF(ISERROR((NGDP_NS!E14/RGDP_NS!E14)*100),"..",(NGDP_NS!E14/RGDP_NS!E14)*100)</f>
        <v>186.61683504737917</v>
      </c>
      <c r="F14" s="24">
        <f>IF(ISERROR((NGDP_NS!F14/RGDP_NS!F14)*100),"..",(NGDP_NS!F14/RGDP_NS!F14)*100)</f>
        <v>109.42431271150994</v>
      </c>
      <c r="G14" s="24">
        <f>IF(ISERROR((NGDP_NS!G14/RGDP_NS!G14)*100),"..",(NGDP_NS!G14/RGDP_NS!G14)*100)</f>
        <v>113.61734837367152</v>
      </c>
      <c r="H14" s="24">
        <f>IF(ISERROR((NGDP_NS!H14/RGDP_NS!H14)*100),"..",(NGDP_NS!H14/RGDP_NS!H14)*100)</f>
        <v>99.674598641156322</v>
      </c>
      <c r="I14" s="24">
        <f>IF(ISERROR((NGDP_NS!I14/RGDP_NS!I14)*100),"..",(NGDP_NS!I14/RGDP_NS!I14)*100)</f>
        <v>99.627011657439567</v>
      </c>
      <c r="J14" s="23">
        <f>IF(ISERROR((NGDP_NS!J14/RGDP_NS!J14)*100),"..",(NGDP_NS!J14/RGDP_NS!J14)*100)</f>
        <v>99.043175979600989</v>
      </c>
      <c r="K14" s="24">
        <f>IF(ISERROR((NGDP_NS!K14/RGDP_NS!K14)*100),"..",(NGDP_NS!K14/RGDP_NS!K14)*100)</f>
        <v>111.19775064926662</v>
      </c>
      <c r="L14" s="24">
        <f>IF(ISERROR((NGDP_NS!L14/RGDP_NS!L14)*100),"..",(NGDP_NS!L14/RGDP_NS!L14)*100)</f>
        <v>108.40081414321519</v>
      </c>
      <c r="M14" s="24">
        <f>IF(ISERROR((NGDP_NS!M14/RGDP_NS!M14)*100),"..",(NGDP_NS!M14/RGDP_NS!M14)*100)</f>
        <v>112.19266353294603</v>
      </c>
      <c r="N14" s="24">
        <f>IF(ISERROR((NGDP_NS!N14/RGDP_NS!N14)*100),"..",(NGDP_NS!N14/RGDP_NS!N14)*100)</f>
        <v>116.81735272368745</v>
      </c>
      <c r="O14" s="24">
        <f>IF(ISERROR((NGDP_NS!O14/RGDP_NS!O14)*100),"..",(NGDP_NS!O14/RGDP_NS!O14)*100)</f>
        <v>109.33826224961689</v>
      </c>
      <c r="P14" s="24">
        <f>IF(ISERROR((NGDP_NS!P14/RGDP_NS!P14)*100),"..",(NGDP_NS!P14/RGDP_NS!P14)*100)</f>
        <v>105.42755012920593</v>
      </c>
      <c r="Q14" s="24">
        <f>IF(ISERROR((NGDP_NS!Q14/RGDP_NS!Q14)*100),"..",(NGDP_NS!Q14/RGDP_NS!Q14)*100)</f>
        <v>113.93743696744079</v>
      </c>
      <c r="R14" s="24">
        <f>IF(ISERROR((NGDP_NS!R14/RGDP_NS!R14)*100),"..",(NGDP_NS!R14/RGDP_NS!R14)*100)</f>
        <v>112.64801778883169</v>
      </c>
      <c r="S14" s="24">
        <f>IF(ISERROR((NGDP_NS!S14/RGDP_NS!S14)*100),"..",(NGDP_NS!S14/RGDP_NS!S14)*100)</f>
        <v>117.58214306706634</v>
      </c>
      <c r="T14" s="24">
        <f>IF(ISERROR((NGDP_NS!T14/RGDP_NS!T14)*100),"..",(NGDP_NS!T14/RGDP_NS!T14)*100)</f>
        <v>112.8214874556338</v>
      </c>
      <c r="U14" s="23">
        <f>IF(ISERROR((NGDP_NS!U14/RGDP_NS!U14)*100),"..",(NGDP_NS!U14/RGDP_NS!U14)*100)</f>
        <v>119.86262496550064</v>
      </c>
      <c r="V14" s="22">
        <f>IF(ISERROR((NGDP_NS!V14/RGDP_NS!V14)*100),"..",(NGDP_NS!V14/RGDP_NS!V14)*100)</f>
        <v>113.02589120364476</v>
      </c>
      <c r="W14" s="24">
        <f>IF(ISERROR((NGDP_NS!W14/RGDP_NS!W14)*100),"..",(NGDP_NS!W14/RGDP_NS!W14)*100)</f>
        <v>118.96141355764827</v>
      </c>
      <c r="X14" s="24">
        <f>IF(ISERROR((NGDP_NS!X14/RGDP_NS!X14)*100),"..",(NGDP_NS!X14/RGDP_NS!X14)*100)</f>
        <v>159.5150176594947</v>
      </c>
      <c r="Y14" s="24">
        <f>IF(ISERROR((NGDP_NS!Y14/RGDP_NS!Y14)*100),"..",(NGDP_NS!Y14/RGDP_NS!Y14)*100)</f>
        <v>104.86651835372636</v>
      </c>
    </row>
    <row r="15" spans="1:25">
      <c r="A15" s="5">
        <v>2007</v>
      </c>
      <c r="B15" s="28">
        <f>IF(ISERROR((NGDP_NS!B15/RGDP_NS!B15)*100),"..",(NGDP_NS!B15/RGDP_NS!B15)*100)</f>
        <v>116.82807247627834</v>
      </c>
      <c r="C15" s="22">
        <f>IF(ISERROR((NGDP_NS!C15/RGDP_NS!C15)*100),"..",(NGDP_NS!C15/RGDP_NS!C15)*100)</f>
        <v>118.13938304364437</v>
      </c>
      <c r="D15" s="24">
        <f>IF(ISERROR((NGDP_NS!D15/RGDP_NS!D15)*100),"..",(NGDP_NS!D15/RGDP_NS!D15)*100)</f>
        <v>96.823323524532711</v>
      </c>
      <c r="E15" s="24">
        <f>IF(ISERROR((NGDP_NS!E15/RGDP_NS!E15)*100),"..",(NGDP_NS!E15/RGDP_NS!E15)*100)</f>
        <v>180.01576213053568</v>
      </c>
      <c r="F15" s="24">
        <f>IF(ISERROR((NGDP_NS!F15/RGDP_NS!F15)*100),"..",(NGDP_NS!F15/RGDP_NS!F15)*100)</f>
        <v>114.27771378173045</v>
      </c>
      <c r="G15" s="24">
        <f>IF(ISERROR((NGDP_NS!G15/RGDP_NS!G15)*100),"..",(NGDP_NS!G15/RGDP_NS!G15)*100)</f>
        <v>122.07828656611255</v>
      </c>
      <c r="H15" s="24">
        <f>IF(ISERROR((NGDP_NS!H15/RGDP_NS!H15)*100),"..",(NGDP_NS!H15/RGDP_NS!H15)*100)</f>
        <v>102.33801456659724</v>
      </c>
      <c r="I15" s="24">
        <f>IF(ISERROR((NGDP_NS!I15/RGDP_NS!I15)*100),"..",(NGDP_NS!I15/RGDP_NS!I15)*100)</f>
        <v>105.09737022927015</v>
      </c>
      <c r="J15" s="23">
        <f>IF(ISERROR((NGDP_NS!J15/RGDP_NS!J15)*100),"..",(NGDP_NS!J15/RGDP_NS!J15)*100)</f>
        <v>97.452974448683207</v>
      </c>
      <c r="K15" s="24">
        <f>IF(ISERROR((NGDP_NS!K15/RGDP_NS!K15)*100),"..",(NGDP_NS!K15/RGDP_NS!K15)*100)</f>
        <v>115.09528215899509</v>
      </c>
      <c r="L15" s="24">
        <f>IF(ISERROR((NGDP_NS!L15/RGDP_NS!L15)*100),"..",(NGDP_NS!L15/RGDP_NS!L15)*100)</f>
        <v>111.70936323060987</v>
      </c>
      <c r="M15" s="24">
        <f>IF(ISERROR((NGDP_NS!M15/RGDP_NS!M15)*100),"..",(NGDP_NS!M15/RGDP_NS!M15)*100)</f>
        <v>118.77307858730038</v>
      </c>
      <c r="N15" s="24">
        <f>IF(ISERROR((NGDP_NS!N15/RGDP_NS!N15)*100),"..",(NGDP_NS!N15/RGDP_NS!N15)*100)</f>
        <v>118.58541507988831</v>
      </c>
      <c r="O15" s="24">
        <f>IF(ISERROR((NGDP_NS!O15/RGDP_NS!O15)*100),"..",(NGDP_NS!O15/RGDP_NS!O15)*100)</f>
        <v>118.76536607804438</v>
      </c>
      <c r="P15" s="24">
        <f>IF(ISERROR((NGDP_NS!P15/RGDP_NS!P15)*100),"..",(NGDP_NS!P15/RGDP_NS!P15)*100)</f>
        <v>105.34561387887989</v>
      </c>
      <c r="Q15" s="24">
        <f>IF(ISERROR((NGDP_NS!Q15/RGDP_NS!Q15)*100),"..",(NGDP_NS!Q15/RGDP_NS!Q15)*100)</f>
        <v>117.22670579603816</v>
      </c>
      <c r="R15" s="24">
        <f>IF(ISERROR((NGDP_NS!R15/RGDP_NS!R15)*100),"..",(NGDP_NS!R15/RGDP_NS!R15)*100)</f>
        <v>115.30845352598851</v>
      </c>
      <c r="S15" s="24">
        <f>IF(ISERROR((NGDP_NS!S15/RGDP_NS!S15)*100),"..",(NGDP_NS!S15/RGDP_NS!S15)*100)</f>
        <v>127.92503111735232</v>
      </c>
      <c r="T15" s="24">
        <f>IF(ISERROR((NGDP_NS!T15/RGDP_NS!T15)*100),"..",(NGDP_NS!T15/RGDP_NS!T15)*100)</f>
        <v>118.95177707379345</v>
      </c>
      <c r="U15" s="23">
        <f>IF(ISERROR((NGDP_NS!U15/RGDP_NS!U15)*100),"..",(NGDP_NS!U15/RGDP_NS!U15)*100)</f>
        <v>125.54779388351942</v>
      </c>
      <c r="V15" s="22">
        <f>IF(ISERROR((NGDP_NS!V15/RGDP_NS!V15)*100),"..",(NGDP_NS!V15/RGDP_NS!V15)*100)</f>
        <v>116.67836994510093</v>
      </c>
      <c r="W15" s="24">
        <f>IF(ISERROR((NGDP_NS!W15/RGDP_NS!W15)*100),"..",(NGDP_NS!W15/RGDP_NS!W15)*100)</f>
        <v>120.12297461070769</v>
      </c>
      <c r="X15" s="24">
        <f>IF(ISERROR((NGDP_NS!X15/RGDP_NS!X15)*100),"..",(NGDP_NS!X15/RGDP_NS!X15)*100)</f>
        <v>161.23248694346827</v>
      </c>
      <c r="Y15" s="24">
        <f>IF(ISERROR((NGDP_NS!Y15/RGDP_NS!Y15)*100),"..",(NGDP_NS!Y15/RGDP_NS!Y15)*100)</f>
        <v>113.80412936232416</v>
      </c>
    </row>
    <row r="16" spans="1:25">
      <c r="A16" s="5">
        <v>2008</v>
      </c>
      <c r="B16" s="28">
        <f>IF(ISERROR((NGDP_NS!B16/RGDP_NS!B16)*100),"..",(NGDP_NS!B16/RGDP_NS!B16)*100)</f>
        <v>118.95909605610136</v>
      </c>
      <c r="C16" s="22">
        <f>IF(ISERROR((NGDP_NS!C16/RGDP_NS!C16)*100),"..",(NGDP_NS!C16/RGDP_NS!C16)*100)</f>
        <v>118.66538367077533</v>
      </c>
      <c r="D16" s="24">
        <f>IF(ISERROR((NGDP_NS!D16/RGDP_NS!D16)*100),"..",(NGDP_NS!D16/RGDP_NS!D16)*100)</f>
        <v>81.665057033228067</v>
      </c>
      <c r="E16" s="24">
        <f>IF(ISERROR((NGDP_NS!E16/RGDP_NS!E16)*100),"..",(NGDP_NS!E16/RGDP_NS!E16)*100)</f>
        <v>216.11788118519976</v>
      </c>
      <c r="F16" s="24">
        <f>IF(ISERROR((NGDP_NS!F16/RGDP_NS!F16)*100),"..",(NGDP_NS!F16/RGDP_NS!F16)*100)</f>
        <v>102.5374397793161</v>
      </c>
      <c r="G16" s="24">
        <f>IF(ISERROR((NGDP_NS!G16/RGDP_NS!G16)*100),"..",(NGDP_NS!G16/RGDP_NS!G16)*100)</f>
        <v>124.34827719547665</v>
      </c>
      <c r="H16" s="24">
        <f>IF(ISERROR((NGDP_NS!H16/RGDP_NS!H16)*100),"..",(NGDP_NS!H16/RGDP_NS!H16)*100)</f>
        <v>97.872893978066173</v>
      </c>
      <c r="I16" s="24">
        <f>IF(ISERROR((NGDP_NS!I16/RGDP_NS!I16)*100),"..",(NGDP_NS!I16/RGDP_NS!I16)*100)</f>
        <v>98.728768539202036</v>
      </c>
      <c r="J16" s="23">
        <f>IF(ISERROR((NGDP_NS!J16/RGDP_NS!J16)*100),"..",(NGDP_NS!J16/RGDP_NS!J16)*100)</f>
        <v>95.954866048146499</v>
      </c>
      <c r="K16" s="24">
        <f>IF(ISERROR((NGDP_NS!K16/RGDP_NS!K16)*100),"..",(NGDP_NS!K16/RGDP_NS!K16)*100)</f>
        <v>118.10376940750143</v>
      </c>
      <c r="L16" s="24">
        <f>IF(ISERROR((NGDP_NS!L16/RGDP_NS!L16)*100),"..",(NGDP_NS!L16/RGDP_NS!L16)*100)</f>
        <v>113.47856038764535</v>
      </c>
      <c r="M16" s="24">
        <f>IF(ISERROR((NGDP_NS!M16/RGDP_NS!M16)*100),"..",(NGDP_NS!M16/RGDP_NS!M16)*100)</f>
        <v>118.33160401005162</v>
      </c>
      <c r="N16" s="24">
        <f>IF(ISERROR((NGDP_NS!N16/RGDP_NS!N16)*100),"..",(NGDP_NS!N16/RGDP_NS!N16)*100)</f>
        <v>118.75697181138388</v>
      </c>
      <c r="O16" s="24">
        <f>IF(ISERROR((NGDP_NS!O16/RGDP_NS!O16)*100),"..",(NGDP_NS!O16/RGDP_NS!O16)*100)</f>
        <v>120.74068270029809</v>
      </c>
      <c r="P16" s="24">
        <f>IF(ISERROR((NGDP_NS!P16/RGDP_NS!P16)*100),"..",(NGDP_NS!P16/RGDP_NS!P16)*100)</f>
        <v>109.70340026364585</v>
      </c>
      <c r="Q16" s="24">
        <f>IF(ISERROR((NGDP_NS!Q16/RGDP_NS!Q16)*100),"..",(NGDP_NS!Q16/RGDP_NS!Q16)*100)</f>
        <v>127.40054518974087</v>
      </c>
      <c r="R16" s="24">
        <f>IF(ISERROR((NGDP_NS!R16/RGDP_NS!R16)*100),"..",(NGDP_NS!R16/RGDP_NS!R16)*100)</f>
        <v>111.8816285945263</v>
      </c>
      <c r="S16" s="24">
        <f>IF(ISERROR((NGDP_NS!S16/RGDP_NS!S16)*100),"..",(NGDP_NS!S16/RGDP_NS!S16)*100)</f>
        <v>135.16093430849313</v>
      </c>
      <c r="T16" s="24">
        <f>IF(ISERROR((NGDP_NS!T16/RGDP_NS!T16)*100),"..",(NGDP_NS!T16/RGDP_NS!T16)*100)</f>
        <v>122.56862621221214</v>
      </c>
      <c r="U16" s="23">
        <f>IF(ISERROR((NGDP_NS!U16/RGDP_NS!U16)*100),"..",(NGDP_NS!U16/RGDP_NS!U16)*100)</f>
        <v>132.52400572954429</v>
      </c>
      <c r="V16" s="22">
        <f>IF(ISERROR((NGDP_NS!V16/RGDP_NS!V16)*100),"..",(NGDP_NS!V16/RGDP_NS!V16)*100)</f>
        <v>118.93012651104601</v>
      </c>
      <c r="W16" s="24">
        <f>IF(ISERROR((NGDP_NS!W16/RGDP_NS!W16)*100),"..",(NGDP_NS!W16/RGDP_NS!W16)*100)</f>
        <v>122.83858583907926</v>
      </c>
      <c r="X16" s="24">
        <f>IF(ISERROR((NGDP_NS!X16/RGDP_NS!X16)*100),"..",(NGDP_NS!X16/RGDP_NS!X16)*100)</f>
        <v>183.24066844785722</v>
      </c>
      <c r="Y16" s="24">
        <f>IF(ISERROR((NGDP_NS!Y16/RGDP_NS!Y16)*100),"..",(NGDP_NS!Y16/RGDP_NS!Y16)*100)</f>
        <v>126.99886154654523</v>
      </c>
    </row>
    <row r="17" spans="1:25">
      <c r="A17" s="5">
        <v>2009</v>
      </c>
      <c r="B17" s="28" t="str">
        <f>IF(ISERROR((NGDP_NS!B17/RGDP_NS!B17)*100),"..",(NGDP_NS!B17/RGDP_NS!B17)*100)</f>
        <v>..</v>
      </c>
      <c r="C17" s="22" t="str">
        <f>IF(ISERROR((NGDP_NS!C17/RGDP_NS!C17)*100),"..",(NGDP_NS!C17/RGDP_NS!C17)*100)</f>
        <v>..</v>
      </c>
      <c r="D17" s="24" t="str">
        <f>IF(ISERROR((NGDP_NS!D17/RGDP_NS!D17)*100),"..",(NGDP_NS!D17/RGDP_NS!D17)*100)</f>
        <v>..</v>
      </c>
      <c r="E17" s="24" t="str">
        <f>IF(ISERROR((NGDP_NS!E17/RGDP_NS!E17)*100),"..",(NGDP_NS!E17/RGDP_NS!E17)*100)</f>
        <v>..</v>
      </c>
      <c r="F17" s="24" t="str">
        <f>IF(ISERROR((NGDP_NS!F17/RGDP_NS!F17)*100),"..",(NGDP_NS!F17/RGDP_NS!F17)*100)</f>
        <v>..</v>
      </c>
      <c r="G17" s="24" t="str">
        <f>IF(ISERROR((NGDP_NS!G17/RGDP_NS!G17)*100),"..",(NGDP_NS!G17/RGDP_NS!G17)*100)</f>
        <v>..</v>
      </c>
      <c r="H17" s="24" t="str">
        <f>IF(ISERROR((NGDP_NS!H17/RGDP_NS!H17)*100),"..",(NGDP_NS!H17/RGDP_NS!H17)*100)</f>
        <v>..</v>
      </c>
      <c r="I17" s="24" t="str">
        <f>IF(ISERROR((NGDP_NS!I17/RGDP_NS!I17)*100),"..",(NGDP_NS!I17/RGDP_NS!I17)*100)</f>
        <v>..</v>
      </c>
      <c r="J17" s="23" t="str">
        <f>IF(ISERROR((NGDP_NS!J17/RGDP_NS!J17)*100),"..",(NGDP_NS!J17/RGDP_NS!J17)*100)</f>
        <v>..</v>
      </c>
      <c r="K17" s="24" t="str">
        <f>IF(ISERROR((NGDP_NS!K17/RGDP_NS!K17)*100),"..",(NGDP_NS!K17/RGDP_NS!K17)*100)</f>
        <v>..</v>
      </c>
      <c r="L17" s="24" t="str">
        <f>IF(ISERROR((NGDP_NS!L17/RGDP_NS!L17)*100),"..",(NGDP_NS!L17/RGDP_NS!L17)*100)</f>
        <v>..</v>
      </c>
      <c r="M17" s="24" t="str">
        <f>IF(ISERROR((NGDP_NS!M17/RGDP_NS!M17)*100),"..",(NGDP_NS!M17/RGDP_NS!M17)*100)</f>
        <v>..</v>
      </c>
      <c r="N17" s="24" t="str">
        <f>IF(ISERROR((NGDP_NS!N17/RGDP_NS!N17)*100),"..",(NGDP_NS!N17/RGDP_NS!N17)*100)</f>
        <v>..</v>
      </c>
      <c r="O17" s="24" t="str">
        <f>IF(ISERROR((NGDP_NS!O17/RGDP_NS!O17)*100),"..",(NGDP_NS!O17/RGDP_NS!O17)*100)</f>
        <v>..</v>
      </c>
      <c r="P17" s="24" t="str">
        <f>IF(ISERROR((NGDP_NS!P17/RGDP_NS!P17)*100),"..",(NGDP_NS!P17/RGDP_NS!P17)*100)</f>
        <v>..</v>
      </c>
      <c r="Q17" s="24" t="str">
        <f>IF(ISERROR((NGDP_NS!Q17/RGDP_NS!Q17)*100),"..",(NGDP_NS!Q17/RGDP_NS!Q17)*100)</f>
        <v>..</v>
      </c>
      <c r="R17" s="24" t="str">
        <f>IF(ISERROR((NGDP_NS!R17/RGDP_NS!R17)*100),"..",(NGDP_NS!R17/RGDP_NS!R17)*100)</f>
        <v>..</v>
      </c>
      <c r="S17" s="24" t="str">
        <f>IF(ISERROR((NGDP_NS!S17/RGDP_NS!S17)*100),"..",(NGDP_NS!S17/RGDP_NS!S17)*100)</f>
        <v>..</v>
      </c>
      <c r="T17" s="24" t="str">
        <f>IF(ISERROR((NGDP_NS!T17/RGDP_NS!T17)*100),"..",(NGDP_NS!T17/RGDP_NS!T17)*100)</f>
        <v>..</v>
      </c>
      <c r="U17" s="23" t="str">
        <f>IF(ISERROR((NGDP_NS!U17/RGDP_NS!U17)*100),"..",(NGDP_NS!U17/RGDP_NS!U17)*100)</f>
        <v>..</v>
      </c>
      <c r="V17" s="22" t="str">
        <f>IF(ISERROR((NGDP_NS!V17/RGDP_NS!V17)*100),"..",(NGDP_NS!V17/RGDP_NS!V17)*100)</f>
        <v>..</v>
      </c>
      <c r="W17" s="24" t="str">
        <f>IF(ISERROR((NGDP_NS!W17/RGDP_NS!W17)*100),"..",(NGDP_NS!W17/RGDP_NS!W17)*100)</f>
        <v>..</v>
      </c>
      <c r="X17" s="24" t="str">
        <f>IF(ISERROR((NGDP_NS!X17/RGDP_NS!X17)*100),"..",(NGDP_NS!X17/RGDP_NS!X17)*100)</f>
        <v>..</v>
      </c>
      <c r="Y17" s="24" t="str">
        <f>IF(ISERROR((NGDP_NS!Y17/RGDP_NS!Y17)*100),"..",(NGDP_NS!Y17/RGDP_NS!Y17)*100)</f>
        <v>..</v>
      </c>
    </row>
    <row r="18" spans="1:25">
      <c r="A18" s="5">
        <v>2010</v>
      </c>
      <c r="B18" s="28" t="str">
        <f>IF(ISERROR((NGDP_NS!B18/RGDP_NS!B18)*100),"..",(NGDP_NS!B18/RGDP_NS!B18)*100)</f>
        <v>..</v>
      </c>
      <c r="C18" s="22" t="str">
        <f>IF(ISERROR((NGDP_NS!C18/RGDP_NS!C18)*100),"..",(NGDP_NS!C18/RGDP_NS!C18)*100)</f>
        <v>..</v>
      </c>
      <c r="D18" s="24" t="str">
        <f>IF(ISERROR((NGDP_NS!D18/RGDP_NS!D18)*100),"..",(NGDP_NS!D18/RGDP_NS!D18)*100)</f>
        <v>..</v>
      </c>
      <c r="E18" s="24" t="str">
        <f>IF(ISERROR((NGDP_NS!E18/RGDP_NS!E18)*100),"..",(NGDP_NS!E18/RGDP_NS!E18)*100)</f>
        <v>..</v>
      </c>
      <c r="F18" s="24" t="str">
        <f>IF(ISERROR((NGDP_NS!F18/RGDP_NS!F18)*100),"..",(NGDP_NS!F18/RGDP_NS!F18)*100)</f>
        <v>..</v>
      </c>
      <c r="G18" s="24" t="str">
        <f>IF(ISERROR((NGDP_NS!G18/RGDP_NS!G18)*100),"..",(NGDP_NS!G18/RGDP_NS!G18)*100)</f>
        <v>..</v>
      </c>
      <c r="H18" s="24" t="str">
        <f>IF(ISERROR((NGDP_NS!H18/RGDP_NS!H18)*100),"..",(NGDP_NS!H18/RGDP_NS!H18)*100)</f>
        <v>..</v>
      </c>
      <c r="I18" s="24" t="str">
        <f>IF(ISERROR((NGDP_NS!I18/RGDP_NS!I18)*100),"..",(NGDP_NS!I18/RGDP_NS!I18)*100)</f>
        <v>..</v>
      </c>
      <c r="J18" s="23" t="str">
        <f>IF(ISERROR((NGDP_NS!J18/RGDP_NS!J18)*100),"..",(NGDP_NS!J18/RGDP_NS!J18)*100)</f>
        <v>..</v>
      </c>
      <c r="K18" s="24" t="str">
        <f>IF(ISERROR((NGDP_NS!K18/RGDP_NS!K18)*100),"..",(NGDP_NS!K18/RGDP_NS!K18)*100)</f>
        <v>..</v>
      </c>
      <c r="L18" s="24" t="str">
        <f>IF(ISERROR((NGDP_NS!L18/RGDP_NS!L18)*100),"..",(NGDP_NS!L18/RGDP_NS!L18)*100)</f>
        <v>..</v>
      </c>
      <c r="M18" s="24" t="str">
        <f>IF(ISERROR((NGDP_NS!M18/RGDP_NS!M18)*100),"..",(NGDP_NS!M18/RGDP_NS!M18)*100)</f>
        <v>..</v>
      </c>
      <c r="N18" s="24" t="str">
        <f>IF(ISERROR((NGDP_NS!N18/RGDP_NS!N18)*100),"..",(NGDP_NS!N18/RGDP_NS!N18)*100)</f>
        <v>..</v>
      </c>
      <c r="O18" s="24" t="str">
        <f>IF(ISERROR((NGDP_NS!O18/RGDP_NS!O18)*100),"..",(NGDP_NS!O18/RGDP_NS!O18)*100)</f>
        <v>..</v>
      </c>
      <c r="P18" s="24" t="str">
        <f>IF(ISERROR((NGDP_NS!P18/RGDP_NS!P18)*100),"..",(NGDP_NS!P18/RGDP_NS!P18)*100)</f>
        <v>..</v>
      </c>
      <c r="Q18" s="24" t="str">
        <f>IF(ISERROR((NGDP_NS!Q18/RGDP_NS!Q18)*100),"..",(NGDP_NS!Q18/RGDP_NS!Q18)*100)</f>
        <v>..</v>
      </c>
      <c r="R18" s="24" t="str">
        <f>IF(ISERROR((NGDP_NS!R18/RGDP_NS!R18)*100),"..",(NGDP_NS!R18/RGDP_NS!R18)*100)</f>
        <v>..</v>
      </c>
      <c r="S18" s="24" t="str">
        <f>IF(ISERROR((NGDP_NS!S18/RGDP_NS!S18)*100),"..",(NGDP_NS!S18/RGDP_NS!S18)*100)</f>
        <v>..</v>
      </c>
      <c r="T18" s="24" t="str">
        <f>IF(ISERROR((NGDP_NS!T18/RGDP_NS!T18)*100),"..",(NGDP_NS!T18/RGDP_NS!T18)*100)</f>
        <v>..</v>
      </c>
      <c r="U18" s="23" t="str">
        <f>IF(ISERROR((NGDP_NS!U18/RGDP_NS!U18)*100),"..",(NGDP_NS!U18/RGDP_NS!U18)*100)</f>
        <v>..</v>
      </c>
      <c r="V18" s="22" t="str">
        <f>IF(ISERROR((NGDP_NS!V18/RGDP_NS!V18)*100),"..",(NGDP_NS!V18/RGDP_NS!V18)*100)</f>
        <v>..</v>
      </c>
      <c r="W18" s="24" t="str">
        <f>IF(ISERROR((NGDP_NS!W18/RGDP_NS!W18)*100),"..",(NGDP_NS!W18/RGDP_NS!W18)*100)</f>
        <v>..</v>
      </c>
      <c r="X18" s="24" t="str">
        <f>IF(ISERROR((NGDP_NS!X18/RGDP_NS!X18)*100),"..",(NGDP_NS!X18/RGDP_NS!X18)*100)</f>
        <v>..</v>
      </c>
      <c r="Y18" s="24" t="str">
        <f>IF(ISERROR((NGDP_NS!Y18/RGDP_NS!Y18)*100),"..",(NGDP_NS!Y18/RGDP_NS!Y18)*100)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261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2.2284901367272125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2.8162245502859395</v>
      </c>
      <c r="D21" s="9">
        <f t="shared" si="0"/>
        <v>-0.87225844870313374</v>
      </c>
      <c r="E21" s="9">
        <f t="shared" si="0"/>
        <v>10.323289408738434</v>
      </c>
      <c r="F21" s="9">
        <f t="shared" si="0"/>
        <v>1.853415984931317</v>
      </c>
      <c r="G21" s="9">
        <f t="shared" si="0"/>
        <v>3.0595989561818637</v>
      </c>
      <c r="H21" s="9">
        <f t="shared" si="0"/>
        <v>0.97626064453069095</v>
      </c>
      <c r="I21" s="9">
        <f t="shared" si="0"/>
        <v>1.3123129037130532</v>
      </c>
      <c r="J21" s="20">
        <f t="shared" si="0"/>
        <v>-0.30069870449562774</v>
      </c>
      <c r="K21" s="9">
        <f t="shared" si="0"/>
        <v>1.8458210889407134</v>
      </c>
      <c r="L21" s="9">
        <f t="shared" si="0"/>
        <v>1.6049124372421231</v>
      </c>
      <c r="M21" s="9">
        <f t="shared" si="0"/>
        <v>2.038712396206388</v>
      </c>
      <c r="N21" s="9">
        <f t="shared" si="0"/>
        <v>2.0899396799577863</v>
      </c>
      <c r="O21" s="9">
        <f t="shared" si="0"/>
        <v>0.55584328332523025</v>
      </c>
      <c r="P21" s="9">
        <f t="shared" si="0"/>
        <v>0.68198906854253227</v>
      </c>
      <c r="Q21" s="9">
        <f t="shared" si="0"/>
        <v>3.1886644049254453</v>
      </c>
      <c r="R21" s="9">
        <f t="shared" si="0"/>
        <v>2.2358214489262451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4.9661371416105826</v>
      </c>
      <c r="T21" s="9">
        <f t="shared" si="1"/>
        <v>2.6090292014281369</v>
      </c>
      <c r="U21" s="20">
        <f t="shared" si="1"/>
        <v>3.0895645692125218</v>
      </c>
      <c r="V21" s="9">
        <f t="shared" si="1"/>
        <v>1.8754981655227265</v>
      </c>
      <c r="W21" s="9">
        <f t="shared" si="1"/>
        <v>3.4051231762335377</v>
      </c>
      <c r="X21" s="9">
        <f t="shared" si="1"/>
        <v>9.1751201077478139</v>
      </c>
      <c r="Y21" s="9">
        <f t="shared" si="1"/>
        <v>0.62637351695065124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2.6112650868434173</v>
      </c>
      <c r="C22" s="9">
        <f t="shared" si="0"/>
        <v>6.1681770379742984</v>
      </c>
      <c r="D22" s="9">
        <f t="shared" si="0"/>
        <v>4.6160895054163431</v>
      </c>
      <c r="E22" s="9">
        <f t="shared" si="0"/>
        <v>19.387114387692716</v>
      </c>
      <c r="F22" s="9">
        <f t="shared" si="0"/>
        <v>1.701975354239349</v>
      </c>
      <c r="G22" s="9">
        <f t="shared" si="0"/>
        <v>2.0009179601552907</v>
      </c>
      <c r="H22" s="9">
        <f t="shared" si="0"/>
        <v>6.5431333298516803</v>
      </c>
      <c r="I22" s="9">
        <f t="shared" si="0"/>
        <v>8.0743386867694333</v>
      </c>
      <c r="J22" s="21">
        <f t="shared" si="0"/>
        <v>2.0977106540896351</v>
      </c>
      <c r="K22" s="9">
        <f t="shared" si="0"/>
        <v>0.60371180517537759</v>
      </c>
      <c r="L22" s="9">
        <f t="shared" si="0"/>
        <v>0.48264808013729343</v>
      </c>
      <c r="M22" s="9">
        <f t="shared" si="0"/>
        <v>0.98861503541838314</v>
      </c>
      <c r="N22" s="9">
        <f t="shared" si="0"/>
        <v>0.92065065281203839</v>
      </c>
      <c r="O22" s="9">
        <f t="shared" si="0"/>
        <v>-3.1992708178841367</v>
      </c>
      <c r="P22" s="9">
        <f t="shared" si="0"/>
        <v>0.55272295815445016</v>
      </c>
      <c r="Q22" s="9">
        <f t="shared" si="0"/>
        <v>1.4806032617981968</v>
      </c>
      <c r="R22" s="9">
        <f t="shared" si="0"/>
        <v>2.3692497375654042</v>
      </c>
      <c r="S22" s="9">
        <f t="shared" si="1"/>
        <v>3.7983974187308256</v>
      </c>
      <c r="T22" s="9">
        <f t="shared" si="1"/>
        <v>1.1559110659894678</v>
      </c>
      <c r="U22" s="21">
        <f t="shared" si="1"/>
        <v>1.1032515352122019</v>
      </c>
      <c r="V22" s="9">
        <f t="shared" si="1"/>
        <v>1.4340466561384657</v>
      </c>
      <c r="W22" s="9">
        <f t="shared" si="1"/>
        <v>8.385262915785475</v>
      </c>
      <c r="X22" s="9">
        <f t="shared" si="1"/>
        <v>17.833829719431993</v>
      </c>
      <c r="Y22" s="9">
        <f t="shared" si="1"/>
        <v>-3.9837340630527796</v>
      </c>
    </row>
    <row r="23" spans="1:25">
      <c r="A23" s="29" t="s">
        <v>262</v>
      </c>
      <c r="B23" s="19">
        <f t="shared" si="2"/>
        <v>2.0853179424951129</v>
      </c>
      <c r="C23" s="9">
        <f t="shared" si="0"/>
        <v>1.586707996988479</v>
      </c>
      <c r="D23" s="9">
        <f t="shared" si="0"/>
        <v>-2.855328241226518</v>
      </c>
      <c r="E23" s="9">
        <f t="shared" si="0"/>
        <v>7.1046576693658992</v>
      </c>
      <c r="F23" s="9">
        <f t="shared" si="0"/>
        <v>1.9102643413241971</v>
      </c>
      <c r="G23" s="9">
        <f t="shared" si="0"/>
        <v>3.4594311224580787</v>
      </c>
      <c r="H23" s="9">
        <f t="shared" si="0"/>
        <v>-1.0354928942813091</v>
      </c>
      <c r="I23" s="9">
        <f t="shared" si="0"/>
        <v>-1.1129100961888239</v>
      </c>
      <c r="J23" s="21">
        <f t="shared" si="0"/>
        <v>-1.1855048214179598</v>
      </c>
      <c r="K23" s="9">
        <f t="shared" si="0"/>
        <v>2.3155557046208308</v>
      </c>
      <c r="L23" s="9">
        <f t="shared" si="0"/>
        <v>2.0289855791115752</v>
      </c>
      <c r="M23" s="9">
        <f t="shared" si="0"/>
        <v>2.4353079135070788</v>
      </c>
      <c r="N23" s="9">
        <f t="shared" si="0"/>
        <v>2.5319074252017515</v>
      </c>
      <c r="O23" s="9">
        <f t="shared" si="0"/>
        <v>2.0012675809028657</v>
      </c>
      <c r="P23" s="9">
        <f t="shared" si="0"/>
        <v>0.73050669143246427</v>
      </c>
      <c r="Q23" s="9">
        <f t="shared" si="0"/>
        <v>3.8365733890805886</v>
      </c>
      <c r="R23" s="9">
        <f t="shared" si="0"/>
        <v>2.1858306892211354</v>
      </c>
      <c r="S23" s="9">
        <f t="shared" si="1"/>
        <v>5.4074185594307433</v>
      </c>
      <c r="T23" s="9">
        <f t="shared" si="1"/>
        <v>3.1593141285354953</v>
      </c>
      <c r="U23" s="21">
        <f t="shared" si="1"/>
        <v>3.8444519430599122</v>
      </c>
      <c r="V23" s="9">
        <f t="shared" si="1"/>
        <v>2.0415373536506243</v>
      </c>
      <c r="W23" s="9">
        <f t="shared" si="1"/>
        <v>1.5971415306026415</v>
      </c>
      <c r="X23" s="9">
        <f t="shared" si="1"/>
        <v>6.0947296378522031</v>
      </c>
      <c r="Y23" s="9">
        <f t="shared" si="1"/>
        <v>2.4116703970772813</v>
      </c>
    </row>
    <row r="25" spans="1:25">
      <c r="B25" s="1" t="s">
        <v>20</v>
      </c>
      <c r="C25" s="1" t="s">
        <v>40</v>
      </c>
      <c r="K25" s="1" t="s">
        <v>30</v>
      </c>
      <c r="L25" s="1" t="s">
        <v>39</v>
      </c>
      <c r="V25" s="1" t="s">
        <v>30</v>
      </c>
      <c r="W25" s="1" t="s">
        <v>31</v>
      </c>
    </row>
    <row r="26" spans="1:25">
      <c r="K26" s="1" t="s">
        <v>20</v>
      </c>
      <c r="L26" s="1" t="s">
        <v>40</v>
      </c>
      <c r="W26" s="1" t="s">
        <v>35</v>
      </c>
    </row>
    <row r="27" spans="1:25">
      <c r="V27" s="1" t="s">
        <v>20</v>
      </c>
      <c r="W27" s="1" t="s">
        <v>40</v>
      </c>
    </row>
  </sheetData>
  <mergeCells count="3">
    <mergeCell ref="B4:J4"/>
    <mergeCell ref="K4:U4"/>
    <mergeCell ref="V4:Y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Y2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Contents'!B7</f>
        <v>Table 2: Real GDP, Canada, Business Sector Industries, 1997-2010</v>
      </c>
      <c r="K1" s="7" t="str">
        <f>B1 &amp; " (continued)"</f>
        <v>Table 2: Real GDP, Canada, Business Sector Industries, 1997-2010 (continued)</v>
      </c>
      <c r="V1" s="7" t="str">
        <f>K1</f>
        <v>Table 2: Real GDP,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60</v>
      </c>
      <c r="C4" s="78"/>
      <c r="D4" s="78"/>
      <c r="E4" s="78"/>
      <c r="F4" s="78"/>
      <c r="G4" s="78"/>
      <c r="H4" s="78"/>
      <c r="I4" s="78"/>
      <c r="J4" s="78"/>
      <c r="K4" s="78" t="s">
        <v>60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60</v>
      </c>
      <c r="W4" s="76"/>
      <c r="X4" s="76"/>
      <c r="Y4" s="76"/>
    </row>
    <row r="5" spans="1:25">
      <c r="A5" s="5">
        <v>1997</v>
      </c>
      <c r="B5" s="71">
        <v>662923.54700000002</v>
      </c>
      <c r="C5" s="70">
        <v>294047.38799999998</v>
      </c>
      <c r="D5" s="70">
        <v>22316.473999999998</v>
      </c>
      <c r="E5" s="70">
        <v>49243.561000000002</v>
      </c>
      <c r="F5" s="70">
        <v>27800.133999999998</v>
      </c>
      <c r="G5" s="70">
        <v>45421.182999999997</v>
      </c>
      <c r="H5" s="70">
        <v>151324.239</v>
      </c>
      <c r="I5" s="70">
        <v>64992.898999999998</v>
      </c>
      <c r="J5" s="70">
        <v>86500.729000000007</v>
      </c>
      <c r="K5" s="70">
        <v>368711.24599999998</v>
      </c>
      <c r="L5" s="70">
        <v>42833.233999999997</v>
      </c>
      <c r="M5" s="70">
        <v>44488.26</v>
      </c>
      <c r="N5" s="70">
        <v>40851.091</v>
      </c>
      <c r="O5" s="70">
        <v>24567.167000000001</v>
      </c>
      <c r="P5" s="70">
        <v>96375.354999999996</v>
      </c>
      <c r="Q5" s="70">
        <v>33629.298999999999</v>
      </c>
      <c r="R5" s="70">
        <v>17514.62</v>
      </c>
      <c r="S5" s="70">
        <v>6752.4409999999998</v>
      </c>
      <c r="T5" s="70">
        <v>21442.097000000002</v>
      </c>
      <c r="U5" s="70">
        <v>40510.701000000001</v>
      </c>
      <c r="V5" s="70">
        <v>647790.88500000001</v>
      </c>
      <c r="W5" s="70">
        <v>226317.34599999999</v>
      </c>
      <c r="X5" s="70">
        <v>77365.520999999993</v>
      </c>
      <c r="Y5" s="74">
        <v>27094.499999999996</v>
      </c>
    </row>
    <row r="6" spans="1:25">
      <c r="A6" s="5">
        <v>1998</v>
      </c>
      <c r="B6" s="71">
        <v>694054.71699999995</v>
      </c>
      <c r="C6" s="70">
        <v>305054.18400000001</v>
      </c>
      <c r="D6" s="70">
        <v>23764.567999999999</v>
      </c>
      <c r="E6" s="70">
        <v>49991.476000000002</v>
      </c>
      <c r="F6" s="70">
        <v>27300.967000000001</v>
      </c>
      <c r="G6" s="70">
        <v>46928.58</v>
      </c>
      <c r="H6" s="70">
        <v>158811.101</v>
      </c>
      <c r="I6" s="70">
        <v>66435.044999999998</v>
      </c>
      <c r="J6" s="70">
        <v>92580.926999999996</v>
      </c>
      <c r="K6" s="70">
        <v>388659.77299999999</v>
      </c>
      <c r="L6" s="70">
        <v>46215.872000000003</v>
      </c>
      <c r="M6" s="70">
        <v>47182.67</v>
      </c>
      <c r="N6" s="70">
        <v>41719.603000000003</v>
      </c>
      <c r="O6" s="70">
        <v>26494.687999999998</v>
      </c>
      <c r="P6" s="70">
        <v>99672.813999999998</v>
      </c>
      <c r="Q6" s="70">
        <v>37824.315999999999</v>
      </c>
      <c r="R6" s="70">
        <v>18711.370999999999</v>
      </c>
      <c r="S6" s="70">
        <v>6981.3980000000001</v>
      </c>
      <c r="T6" s="70">
        <v>22699.839</v>
      </c>
      <c r="U6" s="70">
        <v>41309.498</v>
      </c>
      <c r="V6" s="70">
        <v>677583.152</v>
      </c>
      <c r="W6" s="70">
        <v>234374.57500000001</v>
      </c>
      <c r="X6" s="70">
        <v>77398.638000000006</v>
      </c>
      <c r="Y6" s="74">
        <v>31298.600000000002</v>
      </c>
    </row>
    <row r="7" spans="1:25">
      <c r="A7" s="5">
        <v>1999</v>
      </c>
      <c r="B7" s="71">
        <v>738749.06</v>
      </c>
      <c r="C7" s="70">
        <v>323394.22200000001</v>
      </c>
      <c r="D7" s="70">
        <v>25492.566999999999</v>
      </c>
      <c r="E7" s="70">
        <v>49999.116999999998</v>
      </c>
      <c r="F7" s="70">
        <v>27622.971000000001</v>
      </c>
      <c r="G7" s="70">
        <v>49052.688000000002</v>
      </c>
      <c r="H7" s="70">
        <v>171911.25399999999</v>
      </c>
      <c r="I7" s="70">
        <v>68546.543000000005</v>
      </c>
      <c r="J7" s="70">
        <v>103533.511</v>
      </c>
      <c r="K7" s="70">
        <v>414913.43699999998</v>
      </c>
      <c r="L7" s="70">
        <v>49390.553999999996</v>
      </c>
      <c r="M7" s="70">
        <v>49403.322999999997</v>
      </c>
      <c r="N7" s="70">
        <v>44283.462</v>
      </c>
      <c r="O7" s="70">
        <v>29831.925999999999</v>
      </c>
      <c r="P7" s="70">
        <v>105263.66099999999</v>
      </c>
      <c r="Q7" s="70">
        <v>41606.531000000003</v>
      </c>
      <c r="R7" s="70">
        <v>20875.27</v>
      </c>
      <c r="S7" s="70">
        <v>7271.0569999999998</v>
      </c>
      <c r="T7" s="70">
        <v>23574.55</v>
      </c>
      <c r="U7" s="70">
        <v>43491.038999999997</v>
      </c>
      <c r="V7" s="70">
        <v>720845.31299999997</v>
      </c>
      <c r="W7" s="70">
        <v>248902.44399999999</v>
      </c>
      <c r="X7" s="70">
        <v>77481.362999999998</v>
      </c>
      <c r="Y7" s="74">
        <v>39735</v>
      </c>
    </row>
    <row r="8" spans="1:25">
      <c r="A8" s="5">
        <v>2000</v>
      </c>
      <c r="B8" s="71">
        <v>785153.85</v>
      </c>
      <c r="C8" s="70">
        <v>345192.60200000001</v>
      </c>
      <c r="D8" s="70">
        <v>25593.883999999998</v>
      </c>
      <c r="E8" s="70">
        <v>51519.012999999999</v>
      </c>
      <c r="F8" s="70">
        <v>27625.232</v>
      </c>
      <c r="G8" s="70">
        <v>51756.290999999997</v>
      </c>
      <c r="H8" s="70">
        <v>188912.11199999999</v>
      </c>
      <c r="I8" s="70">
        <v>74152.703999999998</v>
      </c>
      <c r="J8" s="70">
        <v>114921.24400000001</v>
      </c>
      <c r="K8" s="70">
        <v>439489.886</v>
      </c>
      <c r="L8" s="70">
        <v>52510.557999999997</v>
      </c>
      <c r="M8" s="70">
        <v>52535.025000000001</v>
      </c>
      <c r="N8" s="70">
        <v>46577.275000000001</v>
      </c>
      <c r="O8" s="70">
        <v>32296.845000000001</v>
      </c>
      <c r="P8" s="70">
        <v>110506.423</v>
      </c>
      <c r="Q8" s="70">
        <v>46058.728999999999</v>
      </c>
      <c r="R8" s="70">
        <v>21751.491999999998</v>
      </c>
      <c r="S8" s="70">
        <v>7703.5219999999999</v>
      </c>
      <c r="T8" s="70">
        <v>24358.620999999999</v>
      </c>
      <c r="U8" s="70">
        <v>45255.692000000003</v>
      </c>
      <c r="V8" s="70">
        <v>767453.39</v>
      </c>
      <c r="W8" s="70">
        <v>267709.03200000001</v>
      </c>
      <c r="X8" s="70">
        <v>79051.213000000003</v>
      </c>
      <c r="Y8" s="74">
        <v>45754.9</v>
      </c>
    </row>
    <row r="9" spans="1:25">
      <c r="A9" s="5">
        <v>2001</v>
      </c>
      <c r="B9" s="71">
        <v>794529.16899999999</v>
      </c>
      <c r="C9" s="70">
        <v>337560.36900000001</v>
      </c>
      <c r="D9" s="70">
        <v>23974.452000000001</v>
      </c>
      <c r="E9" s="70">
        <v>51235.591999999997</v>
      </c>
      <c r="F9" s="70">
        <v>25878.674999999999</v>
      </c>
      <c r="G9" s="70">
        <v>55541.64</v>
      </c>
      <c r="H9" s="70">
        <v>181068.12</v>
      </c>
      <c r="I9" s="70">
        <v>75336.89</v>
      </c>
      <c r="J9" s="70">
        <v>105743.211</v>
      </c>
      <c r="K9" s="70">
        <v>456925.18900000001</v>
      </c>
      <c r="L9" s="70">
        <v>53429.101999999999</v>
      </c>
      <c r="M9" s="70">
        <v>55189.430999999997</v>
      </c>
      <c r="N9" s="70">
        <v>47756.548999999999</v>
      </c>
      <c r="O9" s="70">
        <v>34639.910000000003</v>
      </c>
      <c r="P9" s="70">
        <v>116246.394</v>
      </c>
      <c r="Q9" s="70">
        <v>47191.442000000003</v>
      </c>
      <c r="R9" s="70">
        <v>22761.504000000001</v>
      </c>
      <c r="S9" s="70">
        <v>8115.2550000000001</v>
      </c>
      <c r="T9" s="70">
        <v>24755.7</v>
      </c>
      <c r="U9" s="70">
        <v>46864.527999999998</v>
      </c>
      <c r="V9" s="70">
        <v>778394.11499999999</v>
      </c>
      <c r="W9" s="70">
        <v>258086.092</v>
      </c>
      <c r="X9" s="70">
        <v>77842.566000000006</v>
      </c>
      <c r="Y9" s="74">
        <v>44609.500000000007</v>
      </c>
    </row>
    <row r="10" spans="1:25">
      <c r="A10" s="5">
        <v>2002</v>
      </c>
      <c r="B10" s="71">
        <v>815694.74199999997</v>
      </c>
      <c r="C10" s="70">
        <v>343938.90700000001</v>
      </c>
      <c r="D10" s="70">
        <v>22643.4</v>
      </c>
      <c r="E10" s="70">
        <v>53488.097999999998</v>
      </c>
      <c r="F10" s="70">
        <v>27313.579000000002</v>
      </c>
      <c r="G10" s="70">
        <v>57774.819000000003</v>
      </c>
      <c r="H10" s="70">
        <v>182719.011</v>
      </c>
      <c r="I10" s="70">
        <v>76611.675000000003</v>
      </c>
      <c r="J10" s="70">
        <v>106107.336</v>
      </c>
      <c r="K10" s="70">
        <v>471755.83500000002</v>
      </c>
      <c r="L10" s="70">
        <v>55215.506000000001</v>
      </c>
      <c r="M10" s="70">
        <v>58438.027000000002</v>
      </c>
      <c r="N10" s="70">
        <v>47673.214</v>
      </c>
      <c r="O10" s="70">
        <v>36315.881999999998</v>
      </c>
      <c r="P10" s="70">
        <v>119387.31</v>
      </c>
      <c r="Q10" s="70">
        <v>48200.254999999997</v>
      </c>
      <c r="R10" s="70">
        <v>24781.603999999999</v>
      </c>
      <c r="S10" s="70">
        <v>8346.5349999999999</v>
      </c>
      <c r="T10" s="70">
        <v>25215.073</v>
      </c>
      <c r="U10" s="70">
        <v>48182.428999999996</v>
      </c>
      <c r="V10" s="70">
        <v>801083.01500000001</v>
      </c>
      <c r="W10" s="70">
        <v>263520.68800000002</v>
      </c>
      <c r="X10" s="70">
        <v>81878.019</v>
      </c>
      <c r="Y10" s="74">
        <v>44948.2</v>
      </c>
    </row>
    <row r="11" spans="1:25">
      <c r="A11" s="5">
        <v>2003</v>
      </c>
      <c r="B11" s="71">
        <v>830570.08900000004</v>
      </c>
      <c r="C11" s="70">
        <v>348479.93099999998</v>
      </c>
      <c r="D11" s="70">
        <v>24798.017</v>
      </c>
      <c r="E11" s="70">
        <v>54979.413999999997</v>
      </c>
      <c r="F11" s="70">
        <v>27416.952000000001</v>
      </c>
      <c r="G11" s="70">
        <v>59871.428999999996</v>
      </c>
      <c r="H11" s="70">
        <v>181332.51500000001</v>
      </c>
      <c r="I11" s="70">
        <v>76002.884999999995</v>
      </c>
      <c r="J11" s="70">
        <v>105330.38400000001</v>
      </c>
      <c r="K11" s="70">
        <v>482107.5</v>
      </c>
      <c r="L11" s="70">
        <v>57755.595000000001</v>
      </c>
      <c r="M11" s="70">
        <v>60473.440000000002</v>
      </c>
      <c r="N11" s="70">
        <v>47659.714</v>
      </c>
      <c r="O11" s="70">
        <v>36708.646000000001</v>
      </c>
      <c r="P11" s="70">
        <v>121447.16899999999</v>
      </c>
      <c r="Q11" s="70">
        <v>50493.194000000003</v>
      </c>
      <c r="R11" s="70">
        <v>25645.513999999999</v>
      </c>
      <c r="S11" s="70">
        <v>8319.5529999999999</v>
      </c>
      <c r="T11" s="70">
        <v>24679.169000000002</v>
      </c>
      <c r="U11" s="70">
        <v>48926.222000000002</v>
      </c>
      <c r="V11" s="70">
        <v>813772.63800000004</v>
      </c>
      <c r="W11" s="70">
        <v>263933.19199999998</v>
      </c>
      <c r="X11" s="70">
        <v>82982.104999999996</v>
      </c>
      <c r="Y11" s="74">
        <v>47396.499999999993</v>
      </c>
    </row>
    <row r="12" spans="1:25">
      <c r="A12" s="5">
        <v>2004</v>
      </c>
      <c r="B12" s="71">
        <v>858280.04200000002</v>
      </c>
      <c r="C12" s="70">
        <v>357899.20699999999</v>
      </c>
      <c r="D12" s="70">
        <v>27011.017</v>
      </c>
      <c r="E12" s="70">
        <v>55672.328000000001</v>
      </c>
      <c r="F12" s="70">
        <v>27302.99</v>
      </c>
      <c r="G12" s="70">
        <v>63452.843999999997</v>
      </c>
      <c r="H12" s="70">
        <v>184792.236</v>
      </c>
      <c r="I12" s="70">
        <v>75534.039000000004</v>
      </c>
      <c r="J12" s="70">
        <v>109339.773</v>
      </c>
      <c r="K12" s="70">
        <v>500463.652</v>
      </c>
      <c r="L12" s="70">
        <v>59974.345999999998</v>
      </c>
      <c r="M12" s="70">
        <v>62615.103999999999</v>
      </c>
      <c r="N12" s="70">
        <v>49427.300999999999</v>
      </c>
      <c r="O12" s="70">
        <v>38890.955000000002</v>
      </c>
      <c r="P12" s="70">
        <v>126167.906</v>
      </c>
      <c r="Q12" s="70">
        <v>51749.781999999999</v>
      </c>
      <c r="R12" s="70">
        <v>27294.567999999999</v>
      </c>
      <c r="S12" s="70">
        <v>8737.0419999999995</v>
      </c>
      <c r="T12" s="70">
        <v>25452.496999999999</v>
      </c>
      <c r="U12" s="70">
        <v>50148.05</v>
      </c>
      <c r="V12" s="70">
        <v>839852.07400000002</v>
      </c>
      <c r="W12" s="70">
        <v>267877.685</v>
      </c>
      <c r="X12" s="70">
        <v>83140.86</v>
      </c>
      <c r="Y12" s="74">
        <v>50492.600000000006</v>
      </c>
    </row>
    <row r="13" spans="1:25">
      <c r="A13" s="5">
        <v>2005</v>
      </c>
      <c r="B13" s="71">
        <v>883291.53</v>
      </c>
      <c r="C13" s="70">
        <v>365225.11700000003</v>
      </c>
      <c r="D13" s="70">
        <v>27393.763999999999</v>
      </c>
      <c r="E13" s="70">
        <v>55703.783000000003</v>
      </c>
      <c r="F13" s="70">
        <v>28951.567999999999</v>
      </c>
      <c r="G13" s="70">
        <v>66623.604999999996</v>
      </c>
      <c r="H13" s="70">
        <v>187429.60399999999</v>
      </c>
      <c r="I13" s="70">
        <v>75402.298999999999</v>
      </c>
      <c r="J13" s="70">
        <v>112193.416</v>
      </c>
      <c r="K13" s="70">
        <v>518348.36</v>
      </c>
      <c r="L13" s="70">
        <v>63648.347000000002</v>
      </c>
      <c r="M13" s="70">
        <v>64769.892999999996</v>
      </c>
      <c r="N13" s="70">
        <v>51651.64</v>
      </c>
      <c r="O13" s="70">
        <v>40241.402999999998</v>
      </c>
      <c r="P13" s="70">
        <v>130391.124</v>
      </c>
      <c r="Q13" s="70">
        <v>53322.571000000004</v>
      </c>
      <c r="R13" s="70">
        <v>28501.975999999999</v>
      </c>
      <c r="S13" s="70">
        <v>8817.3490000000002</v>
      </c>
      <c r="T13" s="70">
        <v>25776.861000000001</v>
      </c>
      <c r="U13" s="70">
        <v>51225.16</v>
      </c>
      <c r="V13" s="70">
        <v>864304.86499999999</v>
      </c>
      <c r="W13" s="70">
        <v>271700.99900000001</v>
      </c>
      <c r="X13" s="70">
        <v>84000.455000000002</v>
      </c>
      <c r="Y13" s="74">
        <v>52237.000000000007</v>
      </c>
    </row>
    <row r="14" spans="1:25">
      <c r="A14" s="5">
        <v>2006</v>
      </c>
      <c r="B14" s="71">
        <v>906589.51</v>
      </c>
      <c r="C14" s="70">
        <v>367455.10700000002</v>
      </c>
      <c r="D14" s="70">
        <v>26874.424999999999</v>
      </c>
      <c r="E14" s="70">
        <v>57028.718999999997</v>
      </c>
      <c r="F14" s="70">
        <v>28459.329000000002</v>
      </c>
      <c r="G14" s="70">
        <v>69356.145999999993</v>
      </c>
      <c r="H14" s="70">
        <v>185062.33499999999</v>
      </c>
      <c r="I14" s="70">
        <v>73322.373999999996</v>
      </c>
      <c r="J14" s="70">
        <v>112027.33500000001</v>
      </c>
      <c r="K14" s="70">
        <v>539982.03300000005</v>
      </c>
      <c r="L14" s="70">
        <v>66826.054000000004</v>
      </c>
      <c r="M14" s="70">
        <v>68751.805999999997</v>
      </c>
      <c r="N14" s="70">
        <v>53082.976000000002</v>
      </c>
      <c r="O14" s="70">
        <v>41625.303999999996</v>
      </c>
      <c r="P14" s="70">
        <v>136640.54500000001</v>
      </c>
      <c r="Q14" s="70">
        <v>56478.076999999997</v>
      </c>
      <c r="R14" s="70">
        <v>29482.999</v>
      </c>
      <c r="S14" s="70">
        <v>8981.0619999999999</v>
      </c>
      <c r="T14" s="70">
        <v>25935.06</v>
      </c>
      <c r="U14" s="70">
        <v>52229.472999999998</v>
      </c>
      <c r="V14" s="70">
        <v>887487.43799999997</v>
      </c>
      <c r="W14" s="70">
        <v>271523.96000000002</v>
      </c>
      <c r="X14" s="70">
        <v>85381.747000000003</v>
      </c>
      <c r="Y14" s="74">
        <v>54936.5</v>
      </c>
    </row>
    <row r="15" spans="1:25">
      <c r="A15" s="5">
        <v>2007</v>
      </c>
      <c r="B15" s="71">
        <v>925224.13100000005</v>
      </c>
      <c r="C15" s="70">
        <v>368955.38799999998</v>
      </c>
      <c r="D15" s="70">
        <v>26534.084999999999</v>
      </c>
      <c r="E15" s="70">
        <v>57531.326999999997</v>
      </c>
      <c r="F15" s="70">
        <v>29841.117999999999</v>
      </c>
      <c r="G15" s="70">
        <v>72220.209000000003</v>
      </c>
      <c r="H15" s="70">
        <v>180894.628</v>
      </c>
      <c r="I15" s="70">
        <v>70945.532999999996</v>
      </c>
      <c r="J15" s="70">
        <v>110328.17</v>
      </c>
      <c r="K15" s="70">
        <v>557650.353</v>
      </c>
      <c r="L15" s="70">
        <v>70092.986000000004</v>
      </c>
      <c r="M15" s="70">
        <v>71661.127999999997</v>
      </c>
      <c r="N15" s="70">
        <v>53850.921000000002</v>
      </c>
      <c r="O15" s="70">
        <v>42683.885000000002</v>
      </c>
      <c r="P15" s="70">
        <v>141343.05300000001</v>
      </c>
      <c r="Q15" s="70">
        <v>58688.790999999997</v>
      </c>
      <c r="R15" s="70">
        <v>30736.881000000001</v>
      </c>
      <c r="S15" s="70">
        <v>9143.8189999999995</v>
      </c>
      <c r="T15" s="70">
        <v>26306.994999999999</v>
      </c>
      <c r="U15" s="70">
        <v>53239.807000000001</v>
      </c>
      <c r="V15" s="70">
        <v>905741.82200000004</v>
      </c>
      <c r="W15" s="70">
        <v>270200.386</v>
      </c>
      <c r="X15" s="70">
        <v>86513.760999999999</v>
      </c>
      <c r="Y15" s="74">
        <v>56861.8</v>
      </c>
    </row>
    <row r="16" spans="1:25">
      <c r="A16" s="5">
        <v>2008</v>
      </c>
      <c r="B16" s="71">
        <v>925492.95299999998</v>
      </c>
      <c r="C16" s="70">
        <v>364857.2</v>
      </c>
      <c r="D16" s="70">
        <v>28988.888999999999</v>
      </c>
      <c r="E16" s="70">
        <v>56313.481</v>
      </c>
      <c r="F16" s="70">
        <v>31200.428</v>
      </c>
      <c r="G16" s="70">
        <v>74761.326000000001</v>
      </c>
      <c r="H16" s="70">
        <v>171354.038</v>
      </c>
      <c r="I16" s="70">
        <v>67735.153999999995</v>
      </c>
      <c r="J16" s="70">
        <v>103899.78200000001</v>
      </c>
      <c r="K16" s="70">
        <v>562530.15800000005</v>
      </c>
      <c r="L16" s="70">
        <v>69612.596000000005</v>
      </c>
      <c r="M16" s="70">
        <v>73217.521999999997</v>
      </c>
      <c r="N16" s="70">
        <v>53902.177000000003</v>
      </c>
      <c r="O16" s="70">
        <v>42956.057999999997</v>
      </c>
      <c r="P16" s="70">
        <v>142606.101</v>
      </c>
      <c r="Q16" s="70">
        <v>59601.896999999997</v>
      </c>
      <c r="R16" s="70">
        <v>30957.999</v>
      </c>
      <c r="S16" s="70">
        <v>9208.1270000000004</v>
      </c>
      <c r="T16" s="70">
        <v>26610.942999999999</v>
      </c>
      <c r="U16" s="70">
        <v>53907.341999999997</v>
      </c>
      <c r="V16" s="70">
        <v>903786.48</v>
      </c>
      <c r="W16" s="70">
        <v>261734.215</v>
      </c>
      <c r="X16" s="70">
        <v>85149.638999999996</v>
      </c>
      <c r="Y16" s="74">
        <v>57830.700000000004</v>
      </c>
    </row>
    <row r="17" spans="1:25">
      <c r="A17" s="5">
        <v>2009</v>
      </c>
      <c r="B17" s="71">
        <v>881021.88399999996</v>
      </c>
      <c r="C17" s="70">
        <v>330930.67599999998</v>
      </c>
      <c r="D17" s="70">
        <v>27092.704000000002</v>
      </c>
      <c r="E17" s="70">
        <v>51917.364999999998</v>
      </c>
      <c r="F17" s="70">
        <v>30309.852999999999</v>
      </c>
      <c r="G17" s="70">
        <v>67907.186000000002</v>
      </c>
      <c r="H17" s="70">
        <v>150052.02600000001</v>
      </c>
      <c r="I17" s="70">
        <v>63804.716999999997</v>
      </c>
      <c r="J17" s="70">
        <v>85797.269</v>
      </c>
      <c r="K17" s="70">
        <v>554633.81499999994</v>
      </c>
      <c r="L17" s="70">
        <v>65253.044999999998</v>
      </c>
      <c r="M17" s="70">
        <v>72697.274999999994</v>
      </c>
      <c r="N17" s="70">
        <v>51453.555</v>
      </c>
      <c r="O17" s="70">
        <v>42809.353000000003</v>
      </c>
      <c r="P17" s="70">
        <v>144630.80600000001</v>
      </c>
      <c r="Q17" s="70">
        <v>59012.082999999999</v>
      </c>
      <c r="R17" s="70">
        <v>29793.012999999999</v>
      </c>
      <c r="S17" s="70">
        <v>9196.2240000000002</v>
      </c>
      <c r="T17" s="70">
        <v>25859.913</v>
      </c>
      <c r="U17" s="70">
        <v>53900.057999999997</v>
      </c>
      <c r="V17" s="70">
        <v>860331.46</v>
      </c>
      <c r="W17" s="70">
        <v>236739.883</v>
      </c>
      <c r="X17" s="70">
        <v>81271.555999999997</v>
      </c>
      <c r="Y17" s="74">
        <v>57266.8</v>
      </c>
    </row>
    <row r="18" spans="1:25">
      <c r="A18" s="5">
        <v>2010</v>
      </c>
      <c r="B18" s="71">
        <v>913621.34100000001</v>
      </c>
      <c r="C18" s="70">
        <v>348864.28100000002</v>
      </c>
      <c r="D18" s="70">
        <v>27472.153999999999</v>
      </c>
      <c r="E18" s="70">
        <v>54747.909</v>
      </c>
      <c r="F18" s="70">
        <v>30692.638999999999</v>
      </c>
      <c r="G18" s="70">
        <v>73354.707999999999</v>
      </c>
      <c r="H18" s="70">
        <v>157926.42199999999</v>
      </c>
      <c r="I18" s="70">
        <v>65042.214</v>
      </c>
      <c r="J18" s="70">
        <v>92436.991999999998</v>
      </c>
      <c r="K18" s="70">
        <v>567939.43400000001</v>
      </c>
      <c r="L18" s="70">
        <v>68805.437999999995</v>
      </c>
      <c r="M18" s="70">
        <v>75552.043999999994</v>
      </c>
      <c r="N18" s="70">
        <v>53476.186000000002</v>
      </c>
      <c r="O18" s="70">
        <v>43144.72</v>
      </c>
      <c r="P18" s="70">
        <v>147391.446</v>
      </c>
      <c r="Q18" s="70">
        <v>59327.911999999997</v>
      </c>
      <c r="R18" s="70">
        <v>30259.397000000001</v>
      </c>
      <c r="S18" s="70">
        <v>9229.6749999999993</v>
      </c>
      <c r="T18" s="70">
        <v>26368.148000000001</v>
      </c>
      <c r="U18" s="70">
        <v>54403.608</v>
      </c>
      <c r="V18" s="70">
        <v>893090.11600000004</v>
      </c>
      <c r="W18" s="70">
        <v>248473.90299999999</v>
      </c>
      <c r="X18" s="70">
        <v>83511.384000000005</v>
      </c>
      <c r="Y18" s="74">
        <v>58331.999999999993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2.4980490838784952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1.3236220209199789</v>
      </c>
      <c r="D21" s="9">
        <f t="shared" si="0"/>
        <v>1.6116785805629474</v>
      </c>
      <c r="E21" s="9">
        <f t="shared" si="0"/>
        <v>0.81841204763353215</v>
      </c>
      <c r="F21" s="9">
        <f t="shared" si="0"/>
        <v>0.76430612157503131</v>
      </c>
      <c r="G21" s="9">
        <f t="shared" si="0"/>
        <v>3.7559574578340138</v>
      </c>
      <c r="H21" s="9">
        <f t="shared" si="0"/>
        <v>0.32903573934763841</v>
      </c>
      <c r="I21" s="9">
        <f t="shared" si="0"/>
        <v>5.8346892621186086E-3</v>
      </c>
      <c r="J21" s="20">
        <f t="shared" si="0"/>
        <v>0.51187797399783186</v>
      </c>
      <c r="K21" s="9">
        <f t="shared" si="0"/>
        <v>3.3789156057797198</v>
      </c>
      <c r="L21" s="9">
        <f t="shared" si="0"/>
        <v>3.7131899288391557</v>
      </c>
      <c r="M21" s="9">
        <f t="shared" si="0"/>
        <v>4.157936907321913</v>
      </c>
      <c r="N21" s="9">
        <f t="shared" si="0"/>
        <v>2.0931665619799089</v>
      </c>
      <c r="O21" s="9">
        <f t="shared" si="0"/>
        <v>4.4271138435618917</v>
      </c>
      <c r="P21" s="9">
        <f t="shared" si="0"/>
        <v>3.3219969643207614</v>
      </c>
      <c r="Q21" s="9">
        <f t="shared" si="0"/>
        <v>4.4635334140455729</v>
      </c>
      <c r="R21" s="9">
        <f t="shared" si="0"/>
        <v>4.2956317820109335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2.4331272001858251</v>
      </c>
      <c r="T21" s="9">
        <f t="shared" si="1"/>
        <v>1.6034942270136243</v>
      </c>
      <c r="U21" s="20">
        <f t="shared" si="1"/>
        <v>2.2941059833909261</v>
      </c>
      <c r="V21" s="9">
        <f t="shared" si="1"/>
        <v>2.5009113863231569</v>
      </c>
      <c r="W21" s="9">
        <f t="shared" si="1"/>
        <v>0.72104573488271928</v>
      </c>
      <c r="X21" s="9">
        <f t="shared" si="1"/>
        <v>0.58974558969520086</v>
      </c>
      <c r="Y21" s="9">
        <f t="shared" si="1"/>
        <v>6.0760559108009593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5.8027866577922138</v>
      </c>
      <c r="C22" s="9">
        <f t="shared" si="0"/>
        <v>5.4908320656719578</v>
      </c>
      <c r="D22" s="9">
        <f t="shared" si="0"/>
        <v>4.6735306809927879</v>
      </c>
      <c r="E22" s="9">
        <f t="shared" si="0"/>
        <v>1.5171369664214174</v>
      </c>
      <c r="F22" s="9">
        <f t="shared" si="0"/>
        <v>-0.21015495913215831</v>
      </c>
      <c r="G22" s="9">
        <f t="shared" si="0"/>
        <v>4.4483462840229526</v>
      </c>
      <c r="H22" s="9">
        <f t="shared" si="0"/>
        <v>7.6755506988481104</v>
      </c>
      <c r="I22" s="9">
        <f t="shared" si="0"/>
        <v>4.4929590452013057</v>
      </c>
      <c r="J22" s="21">
        <f t="shared" si="0"/>
        <v>9.9326887930958776</v>
      </c>
      <c r="K22" s="9">
        <f t="shared" si="0"/>
        <v>6.0280645092706031</v>
      </c>
      <c r="L22" s="9">
        <f t="shared" si="0"/>
        <v>7.0258262152674167</v>
      </c>
      <c r="M22" s="9">
        <f t="shared" si="0"/>
        <v>5.6982607281649056</v>
      </c>
      <c r="N22" s="9">
        <f t="shared" si="0"/>
        <v>4.4696498255892614</v>
      </c>
      <c r="O22" s="9">
        <f t="shared" si="0"/>
        <v>9.5472989177129328</v>
      </c>
      <c r="P22" s="9">
        <f t="shared" si="0"/>
        <v>4.666373488926534</v>
      </c>
      <c r="Q22" s="9">
        <f t="shared" si="0"/>
        <v>11.053276965863601</v>
      </c>
      <c r="R22" s="9">
        <f t="shared" si="0"/>
        <v>7.4886918606722475</v>
      </c>
      <c r="S22" s="9">
        <f t="shared" si="1"/>
        <v>4.4903481809300816</v>
      </c>
      <c r="T22" s="9">
        <f t="shared" si="1"/>
        <v>4.3426383735506002</v>
      </c>
      <c r="U22" s="21">
        <f t="shared" si="1"/>
        <v>3.7610801055729892</v>
      </c>
      <c r="V22" s="9">
        <f t="shared" si="1"/>
        <v>5.8130075598785025</v>
      </c>
      <c r="W22" s="9">
        <f t="shared" si="1"/>
        <v>5.7584459988547332</v>
      </c>
      <c r="X22" s="9">
        <f t="shared" si="1"/>
        <v>0.72107706454456189</v>
      </c>
      <c r="Y22" s="9">
        <f t="shared" si="1"/>
        <v>19.083655179957827</v>
      </c>
    </row>
    <row r="23" spans="1:25">
      <c r="A23" s="29" t="s">
        <v>24</v>
      </c>
      <c r="B23" s="19">
        <f t="shared" si="2"/>
        <v>1.5269049942286728</v>
      </c>
      <c r="C23" s="9">
        <f t="shared" si="0"/>
        <v>0.10586038246840346</v>
      </c>
      <c r="D23" s="9">
        <f t="shared" si="0"/>
        <v>0.71070856214490163</v>
      </c>
      <c r="E23" s="9">
        <f t="shared" si="0"/>
        <v>0.60973387708131987</v>
      </c>
      <c r="F23" s="9">
        <f t="shared" si="0"/>
        <v>1.0584958049165261</v>
      </c>
      <c r="G23" s="9">
        <f t="shared" si="0"/>
        <v>3.549137219114451</v>
      </c>
      <c r="H23" s="9">
        <f t="shared" si="0"/>
        <v>-1.7755740702009359</v>
      </c>
      <c r="I23" s="9">
        <f t="shared" si="0"/>
        <v>-1.3023454177740423</v>
      </c>
      <c r="J23" s="21">
        <f t="shared" si="0"/>
        <v>-2.1536682559502807</v>
      </c>
      <c r="K23" s="9">
        <f t="shared" si="0"/>
        <v>2.5971540275325111</v>
      </c>
      <c r="L23" s="9">
        <f t="shared" si="0"/>
        <v>2.7395390874330516</v>
      </c>
      <c r="M23" s="9">
        <f t="shared" si="0"/>
        <v>3.7002318817088486</v>
      </c>
      <c r="N23" s="9">
        <f t="shared" si="0"/>
        <v>1.3908198662207161</v>
      </c>
      <c r="O23" s="9">
        <f t="shared" si="0"/>
        <v>2.9382440273052701</v>
      </c>
      <c r="P23" s="9">
        <f t="shared" si="0"/>
        <v>2.922061356816319</v>
      </c>
      <c r="Q23" s="9">
        <f t="shared" si="0"/>
        <v>2.563943664227919</v>
      </c>
      <c r="R23" s="9">
        <f t="shared" si="0"/>
        <v>3.35633995820801</v>
      </c>
      <c r="S23" s="9">
        <f t="shared" si="1"/>
        <v>1.8238955538265378</v>
      </c>
      <c r="T23" s="9">
        <f t="shared" si="1"/>
        <v>0.79585960447645654</v>
      </c>
      <c r="U23" s="21">
        <f t="shared" si="1"/>
        <v>1.8580714847255875</v>
      </c>
      <c r="V23" s="9">
        <f t="shared" si="1"/>
        <v>1.5276484739761287</v>
      </c>
      <c r="W23" s="9">
        <f t="shared" si="1"/>
        <v>-0.74285575861429143</v>
      </c>
      <c r="X23" s="9">
        <f t="shared" si="1"/>
        <v>0.55037955013310658</v>
      </c>
      <c r="Y23" s="9">
        <f t="shared" si="1"/>
        <v>2.458248080231229</v>
      </c>
    </row>
    <row r="25" spans="1:25">
      <c r="B25" s="1" t="s">
        <v>20</v>
      </c>
      <c r="C25" s="1" t="s">
        <v>25</v>
      </c>
      <c r="K25" s="1" t="s">
        <v>30</v>
      </c>
      <c r="L25" s="1" t="s">
        <v>39</v>
      </c>
      <c r="V25" s="1" t="s">
        <v>30</v>
      </c>
      <c r="W25" s="1" t="s">
        <v>31</v>
      </c>
    </row>
    <row r="26" spans="1:25">
      <c r="K26" s="1" t="s">
        <v>20</v>
      </c>
      <c r="L26" s="1" t="s">
        <v>25</v>
      </c>
      <c r="W26" s="1" t="s">
        <v>35</v>
      </c>
    </row>
    <row r="27" spans="1:25">
      <c r="V27" s="1" t="s">
        <v>20</v>
      </c>
      <c r="W27" s="1" t="s">
        <v>36</v>
      </c>
    </row>
  </sheetData>
  <mergeCells count="3">
    <mergeCell ref="B4:J4"/>
    <mergeCell ref="K4:U4"/>
    <mergeCell ref="V4:Y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Contents'!B57</f>
        <v>Table 40: Hours Worked, Nova Scotia, Business Sector Industries, 1997-2010</v>
      </c>
      <c r="K1" s="7" t="str">
        <f>B1 &amp; " (continued)"</f>
        <v>Table 40: Hours Worked, Nova Scotia, Business Sector Industries, 1997-2010 (continued)</v>
      </c>
      <c r="V1" s="7" t="str">
        <f>K1</f>
        <v>Table 40: Hours Worked, Nova Scotia, Business Sector Industries, 1997-2010 (continued)</v>
      </c>
    </row>
    <row r="2" spans="1:25">
      <c r="A2" s="33"/>
    </row>
    <row r="3" spans="1:25" ht="33.75">
      <c r="A3" s="62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32</v>
      </c>
      <c r="C4" s="78"/>
      <c r="D4" s="78"/>
      <c r="E4" s="78"/>
      <c r="F4" s="78"/>
      <c r="G4" s="78"/>
      <c r="H4" s="78"/>
      <c r="I4" s="78"/>
      <c r="J4" s="78"/>
      <c r="K4" s="78" t="s">
        <v>32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32</v>
      </c>
      <c r="W4" s="76"/>
      <c r="X4" s="76"/>
      <c r="Y4" s="76"/>
    </row>
    <row r="5" spans="1:25">
      <c r="A5" s="5">
        <v>1997</v>
      </c>
      <c r="B5" s="27">
        <v>531.82000000000005</v>
      </c>
      <c r="C5" s="15">
        <v>170.447</v>
      </c>
      <c r="D5" s="25">
        <v>31.082000000000001</v>
      </c>
      <c r="E5" s="25">
        <v>7.2880000000000003</v>
      </c>
      <c r="F5" s="25">
        <v>3.5139999999999998</v>
      </c>
      <c r="G5" s="25">
        <v>54.384</v>
      </c>
      <c r="H5" s="25">
        <v>74.179000000000002</v>
      </c>
      <c r="I5" s="25">
        <v>47.75</v>
      </c>
      <c r="J5" s="17">
        <v>26.428999999999998</v>
      </c>
      <c r="K5" s="25">
        <v>361.37299999999999</v>
      </c>
      <c r="L5" s="25">
        <v>33.219000000000001</v>
      </c>
      <c r="M5" s="25">
        <v>95.963999999999999</v>
      </c>
      <c r="N5" s="25">
        <v>34.968000000000004</v>
      </c>
      <c r="O5" s="25">
        <v>13.558999999999999</v>
      </c>
      <c r="P5" s="25">
        <v>31.951000000000001</v>
      </c>
      <c r="Q5" s="25">
        <v>25.033999999999999</v>
      </c>
      <c r="R5" s="25">
        <v>14.769</v>
      </c>
      <c r="S5" s="25">
        <v>6.7210000000000001</v>
      </c>
      <c r="T5" s="25">
        <v>44.64</v>
      </c>
      <c r="U5" s="17">
        <v>60.548000000000002</v>
      </c>
      <c r="V5" s="25">
        <v>514.827</v>
      </c>
      <c r="W5" s="25">
        <v>84.980999999999995</v>
      </c>
      <c r="X5" s="25">
        <v>8.9649999999999999</v>
      </c>
      <c r="Y5" s="12" t="s">
        <v>33</v>
      </c>
    </row>
    <row r="6" spans="1:25">
      <c r="A6" s="5">
        <v>1998</v>
      </c>
      <c r="B6" s="27">
        <v>556.51900000000001</v>
      </c>
      <c r="C6" s="15">
        <v>170.566</v>
      </c>
      <c r="D6" s="25">
        <v>31.652999999999999</v>
      </c>
      <c r="E6" s="25">
        <v>6.2439999999999998</v>
      </c>
      <c r="F6" s="25">
        <v>3.4889999999999999</v>
      </c>
      <c r="G6" s="25">
        <v>57.539000000000001</v>
      </c>
      <c r="H6" s="25">
        <v>71.641000000000005</v>
      </c>
      <c r="I6" s="25">
        <v>44.756999999999998</v>
      </c>
      <c r="J6" s="17">
        <v>26.884</v>
      </c>
      <c r="K6" s="25">
        <v>385.95299999999997</v>
      </c>
      <c r="L6" s="25">
        <v>33.473999999999997</v>
      </c>
      <c r="M6" s="25">
        <v>95.914000000000001</v>
      </c>
      <c r="N6" s="25">
        <v>40.210999999999999</v>
      </c>
      <c r="O6" s="25">
        <v>15.398</v>
      </c>
      <c r="P6" s="25">
        <v>32.683</v>
      </c>
      <c r="Q6" s="25">
        <v>26.888999999999999</v>
      </c>
      <c r="R6" s="25">
        <v>19.254999999999999</v>
      </c>
      <c r="S6" s="25">
        <v>7.8979999999999997</v>
      </c>
      <c r="T6" s="25">
        <v>50.313000000000002</v>
      </c>
      <c r="U6" s="17">
        <v>63.917999999999999</v>
      </c>
      <c r="V6" s="25">
        <v>540.79200000000003</v>
      </c>
      <c r="W6" s="25">
        <v>81.373999999999995</v>
      </c>
      <c r="X6" s="25">
        <v>7.5179999999999998</v>
      </c>
      <c r="Y6" s="12" t="s">
        <v>33</v>
      </c>
    </row>
    <row r="7" spans="1:25">
      <c r="A7" s="5">
        <v>1999</v>
      </c>
      <c r="B7" s="27">
        <v>564.80999999999995</v>
      </c>
      <c r="C7" s="15">
        <v>179.86699999999999</v>
      </c>
      <c r="D7" s="25">
        <v>32.161000000000001</v>
      </c>
      <c r="E7" s="25">
        <v>6.1369999999999996</v>
      </c>
      <c r="F7" s="25">
        <v>3.4540000000000002</v>
      </c>
      <c r="G7" s="25">
        <v>60.997999999999998</v>
      </c>
      <c r="H7" s="25">
        <v>77.117000000000004</v>
      </c>
      <c r="I7" s="25">
        <v>48.058</v>
      </c>
      <c r="J7" s="17">
        <v>29.059000000000001</v>
      </c>
      <c r="K7" s="25">
        <v>384.94299999999998</v>
      </c>
      <c r="L7" s="25">
        <v>33.670999999999999</v>
      </c>
      <c r="M7" s="25">
        <v>102.348</v>
      </c>
      <c r="N7" s="25">
        <v>39.274000000000001</v>
      </c>
      <c r="O7" s="25">
        <v>13.519</v>
      </c>
      <c r="P7" s="25">
        <v>30.285</v>
      </c>
      <c r="Q7" s="25">
        <v>26.062999999999999</v>
      </c>
      <c r="R7" s="25">
        <v>18.97</v>
      </c>
      <c r="S7" s="25">
        <v>7.89</v>
      </c>
      <c r="T7" s="25">
        <v>49.8</v>
      </c>
      <c r="U7" s="17">
        <v>63.122999999999998</v>
      </c>
      <c r="V7" s="25">
        <v>550.06200000000001</v>
      </c>
      <c r="W7" s="25">
        <v>86.707999999999998</v>
      </c>
      <c r="X7" s="25">
        <v>7.1029999999999998</v>
      </c>
      <c r="Y7" s="12" t="s">
        <v>33</v>
      </c>
    </row>
    <row r="8" spans="1:25">
      <c r="A8" s="5">
        <v>2000</v>
      </c>
      <c r="B8" s="27">
        <v>571.23199999999997</v>
      </c>
      <c r="C8" s="15">
        <v>180.358</v>
      </c>
      <c r="D8" s="25">
        <v>31.213999999999999</v>
      </c>
      <c r="E8" s="25">
        <v>5.1379999999999999</v>
      </c>
      <c r="F8" s="25">
        <v>4.5270000000000001</v>
      </c>
      <c r="G8" s="25">
        <v>56.375</v>
      </c>
      <c r="H8" s="25">
        <v>83.103999999999999</v>
      </c>
      <c r="I8" s="25">
        <v>50.014000000000003</v>
      </c>
      <c r="J8" s="17">
        <v>33.090000000000003</v>
      </c>
      <c r="K8" s="25">
        <v>390.87400000000002</v>
      </c>
      <c r="L8" s="25">
        <v>33.801000000000002</v>
      </c>
      <c r="M8" s="25">
        <v>104.27500000000001</v>
      </c>
      <c r="N8" s="25">
        <v>35.746000000000002</v>
      </c>
      <c r="O8" s="25">
        <v>13.441000000000001</v>
      </c>
      <c r="P8" s="25">
        <v>33.692</v>
      </c>
      <c r="Q8" s="25">
        <v>24.597000000000001</v>
      </c>
      <c r="R8" s="25">
        <v>21.466999999999999</v>
      </c>
      <c r="S8" s="25">
        <v>8.5820000000000007</v>
      </c>
      <c r="T8" s="25">
        <v>49.673000000000002</v>
      </c>
      <c r="U8" s="17">
        <v>65.599999999999994</v>
      </c>
      <c r="V8" s="25">
        <v>557.56500000000005</v>
      </c>
      <c r="W8" s="25">
        <v>92.769000000000005</v>
      </c>
      <c r="X8" s="25">
        <v>7.3040000000000003</v>
      </c>
      <c r="Y8" s="12" t="s">
        <v>33</v>
      </c>
    </row>
    <row r="9" spans="1:25">
      <c r="A9" s="5">
        <v>2001</v>
      </c>
      <c r="B9" s="27">
        <v>573.24300000000005</v>
      </c>
      <c r="C9" s="15">
        <v>180.511</v>
      </c>
      <c r="D9" s="25">
        <v>31.337</v>
      </c>
      <c r="E9" s="25">
        <v>5.7210000000000001</v>
      </c>
      <c r="F9" s="25">
        <v>4.6449999999999996</v>
      </c>
      <c r="G9" s="25">
        <v>61.505000000000003</v>
      </c>
      <c r="H9" s="25">
        <v>77.302999999999997</v>
      </c>
      <c r="I9" s="25">
        <v>46.892000000000003</v>
      </c>
      <c r="J9" s="17">
        <v>30.411000000000001</v>
      </c>
      <c r="K9" s="25">
        <v>392.73200000000003</v>
      </c>
      <c r="L9" s="25">
        <v>36.889000000000003</v>
      </c>
      <c r="M9" s="25">
        <v>102.27</v>
      </c>
      <c r="N9" s="25">
        <v>35.116999999999997</v>
      </c>
      <c r="O9" s="25">
        <v>14.696</v>
      </c>
      <c r="P9" s="25">
        <v>33.43</v>
      </c>
      <c r="Q9" s="25">
        <v>25.632000000000001</v>
      </c>
      <c r="R9" s="25">
        <v>24.792999999999999</v>
      </c>
      <c r="S9" s="25">
        <v>8.9540000000000006</v>
      </c>
      <c r="T9" s="25">
        <v>48.902999999999999</v>
      </c>
      <c r="U9" s="17">
        <v>62.048000000000002</v>
      </c>
      <c r="V9" s="25">
        <v>558.57399999999996</v>
      </c>
      <c r="W9" s="25">
        <v>87.668999999999997</v>
      </c>
      <c r="X9" s="25">
        <v>8.15</v>
      </c>
      <c r="Y9" s="12" t="s">
        <v>33</v>
      </c>
    </row>
    <row r="10" spans="1:25">
      <c r="A10" s="5">
        <v>2002</v>
      </c>
      <c r="B10" s="27">
        <v>578.82899999999995</v>
      </c>
      <c r="C10" s="15">
        <v>180.61600000000001</v>
      </c>
      <c r="D10" s="25">
        <v>31.3</v>
      </c>
      <c r="E10" s="25">
        <v>5.2279999999999998</v>
      </c>
      <c r="F10" s="25">
        <v>4.4969999999999999</v>
      </c>
      <c r="G10" s="25">
        <v>62.817</v>
      </c>
      <c r="H10" s="25">
        <v>76.774000000000001</v>
      </c>
      <c r="I10" s="25">
        <v>47.12</v>
      </c>
      <c r="J10" s="17">
        <v>29.654</v>
      </c>
      <c r="K10" s="25">
        <v>398.21300000000002</v>
      </c>
      <c r="L10" s="25">
        <v>37.744999999999997</v>
      </c>
      <c r="M10" s="25">
        <v>100.892</v>
      </c>
      <c r="N10" s="25">
        <v>35.994</v>
      </c>
      <c r="O10" s="25">
        <v>13.513999999999999</v>
      </c>
      <c r="P10" s="25">
        <v>33.664999999999999</v>
      </c>
      <c r="Q10" s="25">
        <v>27.172000000000001</v>
      </c>
      <c r="R10" s="25">
        <v>26.449000000000002</v>
      </c>
      <c r="S10" s="25">
        <v>11.795999999999999</v>
      </c>
      <c r="T10" s="25">
        <v>46.865000000000002</v>
      </c>
      <c r="U10" s="17">
        <v>64.120999999999995</v>
      </c>
      <c r="V10" s="25">
        <v>565.19399999999996</v>
      </c>
      <c r="W10" s="25">
        <v>86.498999999999995</v>
      </c>
      <c r="X10" s="25">
        <v>7.694</v>
      </c>
      <c r="Y10" s="12" t="s">
        <v>33</v>
      </c>
    </row>
    <row r="11" spans="1:25">
      <c r="A11" s="5">
        <v>2003</v>
      </c>
      <c r="B11" s="27">
        <v>583.38400000000001</v>
      </c>
      <c r="C11" s="15">
        <v>180.846</v>
      </c>
      <c r="D11" s="25">
        <v>32.753</v>
      </c>
      <c r="E11" s="25">
        <v>5.7990000000000004</v>
      </c>
      <c r="F11" s="25">
        <v>4.9180000000000001</v>
      </c>
      <c r="G11" s="25">
        <v>63.454999999999998</v>
      </c>
      <c r="H11" s="25">
        <v>73.921000000000006</v>
      </c>
      <c r="I11" s="25">
        <v>46.654000000000003</v>
      </c>
      <c r="J11" s="17">
        <v>27.266999999999999</v>
      </c>
      <c r="K11" s="25">
        <v>402.53800000000001</v>
      </c>
      <c r="L11" s="25">
        <v>36.506999999999998</v>
      </c>
      <c r="M11" s="25">
        <v>99.653000000000006</v>
      </c>
      <c r="N11" s="25">
        <v>39.536000000000001</v>
      </c>
      <c r="O11" s="25">
        <v>12.9</v>
      </c>
      <c r="P11" s="25">
        <v>33.875</v>
      </c>
      <c r="Q11" s="25">
        <v>29.021999999999998</v>
      </c>
      <c r="R11" s="25">
        <v>27.530999999999999</v>
      </c>
      <c r="S11" s="25">
        <v>10.461</v>
      </c>
      <c r="T11" s="25">
        <v>48.137999999999998</v>
      </c>
      <c r="U11" s="17">
        <v>64.915000000000006</v>
      </c>
      <c r="V11" s="25">
        <v>569.96500000000003</v>
      </c>
      <c r="W11" s="25">
        <v>84.638000000000005</v>
      </c>
      <c r="X11" s="25">
        <v>8.6460000000000008</v>
      </c>
      <c r="Y11" s="12" t="s">
        <v>33</v>
      </c>
    </row>
    <row r="12" spans="1:25">
      <c r="A12" s="5">
        <v>2004</v>
      </c>
      <c r="B12" s="27">
        <v>590.01199999999994</v>
      </c>
      <c r="C12" s="15">
        <v>179.68</v>
      </c>
      <c r="D12" s="25">
        <v>31.919</v>
      </c>
      <c r="E12" s="25">
        <v>5.4290000000000003</v>
      </c>
      <c r="F12" s="25">
        <v>4.0910000000000002</v>
      </c>
      <c r="G12" s="25">
        <v>65.337000000000003</v>
      </c>
      <c r="H12" s="25">
        <v>72.903999999999996</v>
      </c>
      <c r="I12" s="25">
        <v>44.689</v>
      </c>
      <c r="J12" s="17">
        <v>28.215</v>
      </c>
      <c r="K12" s="25">
        <v>410.33199999999999</v>
      </c>
      <c r="L12" s="25">
        <v>36.595999999999997</v>
      </c>
      <c r="M12" s="25">
        <v>102.86499999999999</v>
      </c>
      <c r="N12" s="25">
        <v>36.841999999999999</v>
      </c>
      <c r="O12" s="25">
        <v>13.73</v>
      </c>
      <c r="P12" s="25">
        <v>35.49</v>
      </c>
      <c r="Q12" s="25">
        <v>32.601999999999997</v>
      </c>
      <c r="R12" s="25">
        <v>32.743000000000002</v>
      </c>
      <c r="S12" s="25">
        <v>10.356</v>
      </c>
      <c r="T12" s="25">
        <v>46.841000000000001</v>
      </c>
      <c r="U12" s="17">
        <v>62.267000000000003</v>
      </c>
      <c r="V12" s="25">
        <v>576.70399999999995</v>
      </c>
      <c r="W12" s="25">
        <v>82.424000000000007</v>
      </c>
      <c r="X12" s="25">
        <v>6.7859999999999996</v>
      </c>
      <c r="Y12" s="12" t="s">
        <v>33</v>
      </c>
    </row>
    <row r="13" spans="1:25">
      <c r="A13" s="5">
        <v>2005</v>
      </c>
      <c r="B13" s="27">
        <v>593.37</v>
      </c>
      <c r="C13" s="15">
        <v>187.327</v>
      </c>
      <c r="D13" s="25">
        <v>31.288</v>
      </c>
      <c r="E13" s="25">
        <v>5.63</v>
      </c>
      <c r="F13" s="25">
        <v>4.4459999999999997</v>
      </c>
      <c r="G13" s="25">
        <v>68.090999999999994</v>
      </c>
      <c r="H13" s="25">
        <v>77.872</v>
      </c>
      <c r="I13" s="25">
        <v>48.11</v>
      </c>
      <c r="J13" s="17">
        <v>29.762</v>
      </c>
      <c r="K13" s="25">
        <v>406.04300000000001</v>
      </c>
      <c r="L13" s="25">
        <v>38.009</v>
      </c>
      <c r="M13" s="25">
        <v>102.16500000000001</v>
      </c>
      <c r="N13" s="25">
        <v>35.585999999999999</v>
      </c>
      <c r="O13" s="25">
        <v>13.295</v>
      </c>
      <c r="P13" s="25">
        <v>37.043999999999997</v>
      </c>
      <c r="Q13" s="25">
        <v>33.338000000000001</v>
      </c>
      <c r="R13" s="25">
        <v>31.759</v>
      </c>
      <c r="S13" s="25">
        <v>9.7260000000000009</v>
      </c>
      <c r="T13" s="25">
        <v>47.174999999999997</v>
      </c>
      <c r="U13" s="17">
        <v>57.945999999999998</v>
      </c>
      <c r="V13" s="25">
        <v>581.55600000000004</v>
      </c>
      <c r="W13" s="25">
        <v>87.947999999999993</v>
      </c>
      <c r="X13" s="25">
        <v>7.0060000000000002</v>
      </c>
      <c r="Y13" s="12" t="s">
        <v>33</v>
      </c>
    </row>
    <row r="14" spans="1:25">
      <c r="A14" s="5">
        <v>2006</v>
      </c>
      <c r="B14" s="27">
        <v>585.94899999999996</v>
      </c>
      <c r="C14" s="15">
        <v>183.846</v>
      </c>
      <c r="D14" s="25">
        <v>31.303999999999998</v>
      </c>
      <c r="E14" s="25">
        <v>5.8780000000000001</v>
      </c>
      <c r="F14" s="25">
        <v>3.3740000000000001</v>
      </c>
      <c r="G14" s="25">
        <v>69.313999999999993</v>
      </c>
      <c r="H14" s="25">
        <v>73.975999999999999</v>
      </c>
      <c r="I14" s="25">
        <v>44.058</v>
      </c>
      <c r="J14" s="17">
        <v>29.917999999999999</v>
      </c>
      <c r="K14" s="25">
        <v>402.10300000000001</v>
      </c>
      <c r="L14" s="25">
        <v>33.76</v>
      </c>
      <c r="M14" s="25">
        <v>104.30200000000001</v>
      </c>
      <c r="N14" s="25">
        <v>34.481999999999999</v>
      </c>
      <c r="O14" s="25">
        <v>12.6</v>
      </c>
      <c r="P14" s="25">
        <v>36.85</v>
      </c>
      <c r="Q14" s="25">
        <v>31.904</v>
      </c>
      <c r="R14" s="25">
        <v>32.298999999999999</v>
      </c>
      <c r="S14" s="25">
        <v>10.493</v>
      </c>
      <c r="T14" s="25">
        <v>47.064</v>
      </c>
      <c r="U14" s="17">
        <v>58.348999999999997</v>
      </c>
      <c r="V14" s="25">
        <v>573.12199999999996</v>
      </c>
      <c r="W14" s="25">
        <v>83.227999999999994</v>
      </c>
      <c r="X14" s="25">
        <v>6.3230000000000004</v>
      </c>
      <c r="Y14" s="12" t="s">
        <v>33</v>
      </c>
    </row>
    <row r="15" spans="1:25">
      <c r="A15" s="5">
        <v>2007</v>
      </c>
      <c r="B15" s="27">
        <v>603.35500000000002</v>
      </c>
      <c r="C15" s="15">
        <v>180.12299999999999</v>
      </c>
      <c r="D15" s="25">
        <v>28.253</v>
      </c>
      <c r="E15" s="25">
        <v>5.766</v>
      </c>
      <c r="F15" s="25">
        <v>3.2509999999999999</v>
      </c>
      <c r="G15" s="25">
        <v>70.135999999999996</v>
      </c>
      <c r="H15" s="25">
        <v>72.716999999999999</v>
      </c>
      <c r="I15" s="25">
        <v>44.808</v>
      </c>
      <c r="J15" s="17">
        <v>27.908999999999999</v>
      </c>
      <c r="K15" s="25">
        <v>423.23200000000003</v>
      </c>
      <c r="L15" s="25">
        <v>34.648000000000003</v>
      </c>
      <c r="M15" s="25">
        <v>107.861</v>
      </c>
      <c r="N15" s="25">
        <v>37.505000000000003</v>
      </c>
      <c r="O15" s="25">
        <v>14.654</v>
      </c>
      <c r="P15" s="25">
        <v>39.32</v>
      </c>
      <c r="Q15" s="25">
        <v>34.101999999999997</v>
      </c>
      <c r="R15" s="25">
        <v>33.941000000000003</v>
      </c>
      <c r="S15" s="25">
        <v>10.875</v>
      </c>
      <c r="T15" s="25">
        <v>48.325000000000003</v>
      </c>
      <c r="U15" s="17">
        <v>62.000999999999998</v>
      </c>
      <c r="V15" s="25">
        <v>591.89700000000005</v>
      </c>
      <c r="W15" s="25">
        <v>81.733999999999995</v>
      </c>
      <c r="X15" s="25">
        <v>6.875</v>
      </c>
      <c r="Y15" s="12" t="s">
        <v>33</v>
      </c>
    </row>
    <row r="16" spans="1:25">
      <c r="A16" s="5">
        <v>2008</v>
      </c>
      <c r="B16" s="27">
        <v>602.59199999999998</v>
      </c>
      <c r="C16" s="15">
        <v>183.52199999999999</v>
      </c>
      <c r="D16" s="25">
        <v>27.385000000000002</v>
      </c>
      <c r="E16" s="25">
        <v>7.157</v>
      </c>
      <c r="F16" s="25">
        <v>3.3540000000000001</v>
      </c>
      <c r="G16" s="25">
        <v>73.146000000000001</v>
      </c>
      <c r="H16" s="25">
        <v>72.48</v>
      </c>
      <c r="I16" s="25">
        <v>44.134999999999998</v>
      </c>
      <c r="J16" s="17">
        <v>28.344999999999999</v>
      </c>
      <c r="K16" s="25">
        <v>419.07</v>
      </c>
      <c r="L16" s="25">
        <v>35.456000000000003</v>
      </c>
      <c r="M16" s="25">
        <v>107.093</v>
      </c>
      <c r="N16" s="25">
        <v>34.988999999999997</v>
      </c>
      <c r="O16" s="25">
        <v>15.212999999999999</v>
      </c>
      <c r="P16" s="25">
        <v>39.151000000000003</v>
      </c>
      <c r="Q16" s="25">
        <v>34.932000000000002</v>
      </c>
      <c r="R16" s="25">
        <v>33.853000000000002</v>
      </c>
      <c r="S16" s="25">
        <v>10.164999999999999</v>
      </c>
      <c r="T16" s="25">
        <v>48.103999999999999</v>
      </c>
      <c r="U16" s="17">
        <v>60.113999999999997</v>
      </c>
      <c r="V16" s="25">
        <v>590.79100000000005</v>
      </c>
      <c r="W16" s="25">
        <v>82.991</v>
      </c>
      <c r="X16" s="25">
        <v>8.89</v>
      </c>
      <c r="Y16" s="12" t="s">
        <v>33</v>
      </c>
    </row>
    <row r="17" spans="1:25">
      <c r="A17" s="5">
        <v>2009</v>
      </c>
      <c r="B17" s="27">
        <v>594.25599999999997</v>
      </c>
      <c r="C17" s="15">
        <v>176.62100000000001</v>
      </c>
      <c r="D17" s="25">
        <v>26.423999999999999</v>
      </c>
      <c r="E17" s="25">
        <v>6.7670000000000003</v>
      </c>
      <c r="F17" s="25">
        <v>3.3239999999999998</v>
      </c>
      <c r="G17" s="25">
        <v>71.695999999999998</v>
      </c>
      <c r="H17" s="25">
        <v>68.41</v>
      </c>
      <c r="I17" s="25">
        <v>41.893999999999998</v>
      </c>
      <c r="J17" s="17">
        <v>26.515999999999998</v>
      </c>
      <c r="K17" s="25">
        <v>417.63499999999999</v>
      </c>
      <c r="L17" s="25">
        <v>33.292000000000002</v>
      </c>
      <c r="M17" s="25">
        <v>109.27500000000001</v>
      </c>
      <c r="N17" s="25">
        <v>33.292000000000002</v>
      </c>
      <c r="O17" s="25">
        <v>12.965</v>
      </c>
      <c r="P17" s="25">
        <v>40.365000000000002</v>
      </c>
      <c r="Q17" s="25">
        <v>34.918999999999997</v>
      </c>
      <c r="R17" s="25">
        <v>34.798999999999999</v>
      </c>
      <c r="S17" s="25">
        <v>9.2119999999999997</v>
      </c>
      <c r="T17" s="25">
        <v>48.012999999999998</v>
      </c>
      <c r="U17" s="17">
        <v>61.503</v>
      </c>
      <c r="V17" s="25">
        <v>582.096</v>
      </c>
      <c r="W17" s="25">
        <v>78.501000000000005</v>
      </c>
      <c r="X17" s="25">
        <v>8.3079999999999998</v>
      </c>
      <c r="Y17" s="12" t="s">
        <v>33</v>
      </c>
    </row>
    <row r="18" spans="1:25">
      <c r="A18" s="5">
        <v>2010</v>
      </c>
      <c r="B18" s="27">
        <v>600.37099999999998</v>
      </c>
      <c r="C18" s="15">
        <v>182.28899999999999</v>
      </c>
      <c r="D18" s="25">
        <v>27.501999999999999</v>
      </c>
      <c r="E18" s="25">
        <v>5.2549999999999999</v>
      </c>
      <c r="F18" s="25">
        <v>3.5630000000000002</v>
      </c>
      <c r="G18" s="25">
        <v>76.421000000000006</v>
      </c>
      <c r="H18" s="25">
        <v>69.548000000000002</v>
      </c>
      <c r="I18" s="25">
        <v>42.325000000000003</v>
      </c>
      <c r="J18" s="17">
        <v>27.222999999999999</v>
      </c>
      <c r="K18" s="25">
        <v>418.08199999999999</v>
      </c>
      <c r="L18" s="25">
        <v>32.838999999999999</v>
      </c>
      <c r="M18" s="25">
        <v>106.11199999999999</v>
      </c>
      <c r="N18" s="25">
        <v>33.475000000000001</v>
      </c>
      <c r="O18" s="25">
        <v>12.731</v>
      </c>
      <c r="P18" s="25">
        <v>43.167999999999999</v>
      </c>
      <c r="Q18" s="25">
        <v>35.658999999999999</v>
      </c>
      <c r="R18" s="25">
        <v>38.396999999999998</v>
      </c>
      <c r="S18" s="25">
        <v>8.3420000000000005</v>
      </c>
      <c r="T18" s="25">
        <v>47.094999999999999</v>
      </c>
      <c r="U18" s="17">
        <v>60.264000000000003</v>
      </c>
      <c r="V18" s="25">
        <v>588.27</v>
      </c>
      <c r="W18" s="25">
        <v>78.366</v>
      </c>
      <c r="X18" s="25">
        <v>7.2389999999999999</v>
      </c>
      <c r="Y18" s="12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0.93699884391353905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0.51802128227631528</v>
      </c>
      <c r="D21" s="9">
        <f t="shared" si="0"/>
        <v>-0.93689235850210606</v>
      </c>
      <c r="E21" s="9">
        <f t="shared" si="0"/>
        <v>-2.4843811378611247</v>
      </c>
      <c r="F21" s="9">
        <f t="shared" si="0"/>
        <v>0.1065790386641341</v>
      </c>
      <c r="G21" s="9">
        <f t="shared" si="0"/>
        <v>2.6513667335220203</v>
      </c>
      <c r="H21" s="9">
        <f t="shared" si="0"/>
        <v>-0.49464894417066141</v>
      </c>
      <c r="I21" s="9">
        <f t="shared" si="0"/>
        <v>-0.92341119813053041</v>
      </c>
      <c r="J21" s="20">
        <f t="shared" si="0"/>
        <v>0.22795412988492192</v>
      </c>
      <c r="K21" s="9">
        <f t="shared" si="0"/>
        <v>1.127593948271044</v>
      </c>
      <c r="L21" s="9">
        <f t="shared" si="0"/>
        <v>-8.8462140952649815E-2</v>
      </c>
      <c r="M21" s="9">
        <f t="shared" si="0"/>
        <v>0.77624356914354209</v>
      </c>
      <c r="N21" s="9">
        <f t="shared" si="0"/>
        <v>-0.33508706431653046</v>
      </c>
      <c r="O21" s="9">
        <f t="shared" si="0"/>
        <v>-0.48352392884161155</v>
      </c>
      <c r="P21" s="9">
        <f t="shared" si="0"/>
        <v>2.3415789981862778</v>
      </c>
      <c r="Q21" s="9">
        <f t="shared" si="0"/>
        <v>2.7586471119642964</v>
      </c>
      <c r="R21" s="9">
        <f t="shared" si="0"/>
        <v>7.6264309602199543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1.6759353151247991</v>
      </c>
      <c r="T21" s="9">
        <f t="shared" si="1"/>
        <v>0.41266852744388238</v>
      </c>
      <c r="U21" s="20">
        <f t="shared" si="1"/>
        <v>-3.6159063933571822E-2</v>
      </c>
      <c r="V21" s="9">
        <f t="shared" si="1"/>
        <v>1.0310879467156253</v>
      </c>
      <c r="W21" s="9">
        <f t="shared" si="1"/>
        <v>-0.62142681660896093</v>
      </c>
      <c r="X21" s="9">
        <f t="shared" si="1"/>
        <v>-1.6315061672669828</v>
      </c>
      <c r="Y21" s="12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2.4116321328596868</v>
      </c>
      <c r="C22" s="9">
        <f t="shared" si="0"/>
        <v>1.9018377449172785</v>
      </c>
      <c r="D22" s="9">
        <f t="shared" si="0"/>
        <v>0.14136110831870496</v>
      </c>
      <c r="E22" s="9">
        <f t="shared" si="0"/>
        <v>-10.998926431087675</v>
      </c>
      <c r="F22" s="9">
        <f t="shared" si="0"/>
        <v>8.8101926215963022</v>
      </c>
      <c r="G22" s="9">
        <f t="shared" si="0"/>
        <v>1.2057379420130632</v>
      </c>
      <c r="H22" s="9">
        <f t="shared" si="0"/>
        <v>3.8596810446323238</v>
      </c>
      <c r="I22" s="9">
        <f t="shared" si="0"/>
        <v>1.5561132636111141</v>
      </c>
      <c r="J22" s="21">
        <f t="shared" si="0"/>
        <v>7.7801239569150749</v>
      </c>
      <c r="K22" s="9">
        <f t="shared" si="0"/>
        <v>2.6503325549735779</v>
      </c>
      <c r="L22" s="9">
        <f t="shared" si="0"/>
        <v>0.58062534799832033</v>
      </c>
      <c r="M22" s="9">
        <f t="shared" si="0"/>
        <v>2.8072996706913989</v>
      </c>
      <c r="N22" s="9">
        <f t="shared" si="0"/>
        <v>0.73619727844596028</v>
      </c>
      <c r="O22" s="9">
        <f t="shared" si="0"/>
        <v>-0.29093583873623929</v>
      </c>
      <c r="P22" s="9">
        <f t="shared" si="0"/>
        <v>1.7842964177612552</v>
      </c>
      <c r="Q22" s="9">
        <f t="shared" si="0"/>
        <v>-0.58529432726670549</v>
      </c>
      <c r="R22" s="9">
        <f t="shared" si="0"/>
        <v>13.276569592033693</v>
      </c>
      <c r="S22" s="9">
        <f t="shared" si="1"/>
        <v>8.4887915381647296</v>
      </c>
      <c r="T22" s="9">
        <f t="shared" si="1"/>
        <v>3.6252046751602984</v>
      </c>
      <c r="U22" s="21">
        <f t="shared" si="1"/>
        <v>2.7073078514624926</v>
      </c>
      <c r="V22" s="9">
        <f t="shared" si="1"/>
        <v>2.6939194406299105</v>
      </c>
      <c r="W22" s="9">
        <f t="shared" si="1"/>
        <v>2.9659614971686343</v>
      </c>
      <c r="X22" s="9">
        <f t="shared" si="1"/>
        <v>-6.6021619204869157</v>
      </c>
      <c r="Y22" s="12" t="str">
        <f t="shared" si="1"/>
        <v>n.a.</v>
      </c>
    </row>
    <row r="23" spans="1:25">
      <c r="A23" s="29" t="s">
        <v>24</v>
      </c>
      <c r="B23" s="19">
        <f t="shared" si="2"/>
        <v>0.49876335997922627</v>
      </c>
      <c r="C23" s="9">
        <f t="shared" si="0"/>
        <v>0.10655247893334163</v>
      </c>
      <c r="D23" s="9">
        <f t="shared" si="0"/>
        <v>-1.2580987552975986</v>
      </c>
      <c r="E23" s="9">
        <f t="shared" si="0"/>
        <v>0.22541473427770686</v>
      </c>
      <c r="F23" s="9">
        <f t="shared" si="0"/>
        <v>-2.3661235661195157</v>
      </c>
      <c r="G23" s="9">
        <f t="shared" si="0"/>
        <v>3.0890686735593365</v>
      </c>
      <c r="H23" s="9">
        <f t="shared" si="0"/>
        <v>-1.7649949636402207</v>
      </c>
      <c r="I23" s="9">
        <f t="shared" si="0"/>
        <v>-1.6553955954473731</v>
      </c>
      <c r="J23" s="21">
        <f t="shared" si="0"/>
        <v>-1.9327670243133643</v>
      </c>
      <c r="K23" s="9">
        <f t="shared" si="0"/>
        <v>0.67519249710592533</v>
      </c>
      <c r="L23" s="9">
        <f t="shared" si="0"/>
        <v>-0.28831910382276504</v>
      </c>
      <c r="M23" s="9">
        <f t="shared" si="0"/>
        <v>0.17478757561755209</v>
      </c>
      <c r="N23" s="9">
        <f t="shared" si="0"/>
        <v>-0.65424526681562289</v>
      </c>
      <c r="O23" s="9">
        <f t="shared" si="0"/>
        <v>-0.54122778628316048</v>
      </c>
      <c r="P23" s="9">
        <f t="shared" si="0"/>
        <v>2.5093579972572888</v>
      </c>
      <c r="Q23" s="9">
        <f t="shared" si="0"/>
        <v>3.7835929841178118</v>
      </c>
      <c r="R23" s="9">
        <f t="shared" si="0"/>
        <v>5.9869986045247625</v>
      </c>
      <c r="S23" s="9">
        <f t="shared" si="1"/>
        <v>-0.28323803001075731</v>
      </c>
      <c r="T23" s="9">
        <f t="shared" si="1"/>
        <v>-0.53152923419417242</v>
      </c>
      <c r="U23" s="21">
        <f t="shared" si="1"/>
        <v>-0.84481903128748037</v>
      </c>
      <c r="V23" s="9">
        <f t="shared" si="1"/>
        <v>0.5375087999709649</v>
      </c>
      <c r="W23" s="9">
        <f t="shared" si="1"/>
        <v>-1.6730698193662685</v>
      </c>
      <c r="X23" s="9">
        <f t="shared" si="1"/>
        <v>-8.9350738250670858E-2</v>
      </c>
      <c r="Y23" s="12" t="str">
        <f t="shared" si="1"/>
        <v>n.a.</v>
      </c>
    </row>
    <row r="25" spans="1:25">
      <c r="B25" s="33"/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32.049753676055801</v>
      </c>
      <c r="D29" s="24">
        <f t="shared" si="3"/>
        <v>5.8444586514234134</v>
      </c>
      <c r="E29" s="24">
        <f t="shared" si="3"/>
        <v>1.3703884773043511</v>
      </c>
      <c r="F29" s="24">
        <f t="shared" si="3"/>
        <v>0.66074987777819549</v>
      </c>
      <c r="G29" s="24">
        <f t="shared" si="3"/>
        <v>10.22601632131172</v>
      </c>
      <c r="H29" s="24">
        <f t="shared" si="3"/>
        <v>13.948140348238125</v>
      </c>
      <c r="I29" s="24">
        <f t="shared" si="3"/>
        <v>8.9786017825580071</v>
      </c>
      <c r="J29" s="23">
        <f t="shared" si="3"/>
        <v>4.9695385656801161</v>
      </c>
      <c r="K29" s="24">
        <f t="shared" si="3"/>
        <v>67.950246323944185</v>
      </c>
      <c r="L29" s="24">
        <f t="shared" si="3"/>
        <v>6.2462863374826068</v>
      </c>
      <c r="M29" s="24">
        <f t="shared" si="3"/>
        <v>18.044451130081605</v>
      </c>
      <c r="N29" s="24">
        <f t="shared" si="3"/>
        <v>6.5751570080102297</v>
      </c>
      <c r="O29" s="24">
        <f t="shared" si="3"/>
        <v>2.5495468391561049</v>
      </c>
      <c r="P29" s="24">
        <f t="shared" si="3"/>
        <v>6.00785980218871</v>
      </c>
      <c r="Q29" s="24">
        <f t="shared" si="3"/>
        <v>4.7072317701477937</v>
      </c>
      <c r="R29" s="24">
        <f t="shared" si="3"/>
        <v>2.7770674288293029</v>
      </c>
      <c r="S29" s="24">
        <f t="shared" si="3"/>
        <v>1.2637734571847616</v>
      </c>
      <c r="T29" s="24">
        <f t="shared" si="3"/>
        <v>8.3938174570343342</v>
      </c>
      <c r="U29" s="23">
        <f t="shared" si="3"/>
        <v>11.385055093828738</v>
      </c>
      <c r="V29" s="24">
        <f t="shared" si="3"/>
        <v>96.804745966680457</v>
      </c>
      <c r="W29" s="24">
        <f t="shared" si="3"/>
        <v>15.97927870332067</v>
      </c>
      <c r="X29" s="24">
        <f t="shared" si="3"/>
        <v>1.6857207325786918</v>
      </c>
      <c r="Y29" s="12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30.648728974212919</v>
      </c>
      <c r="D30" s="24">
        <f t="shared" si="4"/>
        <v>5.6876764315324362</v>
      </c>
      <c r="E30" s="24">
        <f t="shared" si="4"/>
        <v>1.1219742722171209</v>
      </c>
      <c r="F30" s="24">
        <f t="shared" si="4"/>
        <v>0.62693277318474294</v>
      </c>
      <c r="G30" s="24">
        <f t="shared" si="4"/>
        <v>10.339089950208349</v>
      </c>
      <c r="H30" s="24">
        <f t="shared" si="4"/>
        <v>12.873055547070273</v>
      </c>
      <c r="I30" s="24">
        <f t="shared" si="4"/>
        <v>8.0423130207593978</v>
      </c>
      <c r="J30" s="23">
        <f t="shared" si="4"/>
        <v>4.8307425263108712</v>
      </c>
      <c r="K30" s="24">
        <f t="shared" si="4"/>
        <v>69.351271025787071</v>
      </c>
      <c r="L30" s="24">
        <f t="shared" si="4"/>
        <v>6.0148889795316958</v>
      </c>
      <c r="M30" s="24">
        <f t="shared" si="4"/>
        <v>17.234631701702906</v>
      </c>
      <c r="N30" s="24">
        <f t="shared" si="4"/>
        <v>7.2254496252598734</v>
      </c>
      <c r="O30" s="24">
        <f t="shared" si="4"/>
        <v>2.7668417430492038</v>
      </c>
      <c r="P30" s="24">
        <f t="shared" si="4"/>
        <v>5.8727554674683162</v>
      </c>
      <c r="Q30" s="24">
        <f t="shared" si="4"/>
        <v>4.8316409682328905</v>
      </c>
      <c r="R30" s="24">
        <f t="shared" si="4"/>
        <v>3.4598998416945332</v>
      </c>
      <c r="S30" s="24">
        <f t="shared" si="4"/>
        <v>1.4191788600209516</v>
      </c>
      <c r="T30" s="24">
        <f t="shared" si="4"/>
        <v>9.0406616845067287</v>
      </c>
      <c r="U30" s="23">
        <f t="shared" si="4"/>
        <v>11.485322154319979</v>
      </c>
      <c r="V30" s="24">
        <f t="shared" si="4"/>
        <v>97.174040778481967</v>
      </c>
      <c r="W30" s="24">
        <f t="shared" si="4"/>
        <v>14.621962592472135</v>
      </c>
      <c r="X30" s="24">
        <f t="shared" si="4"/>
        <v>1.35089727394752</v>
      </c>
      <c r="Y30" s="12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31.845576388520037</v>
      </c>
      <c r="D31" s="24">
        <f t="shared" si="4"/>
        <v>5.6941272286255558</v>
      </c>
      <c r="E31" s="24">
        <f t="shared" si="4"/>
        <v>1.08656008215152</v>
      </c>
      <c r="F31" s="24">
        <f t="shared" si="4"/>
        <v>0.61153308192135425</v>
      </c>
      <c r="G31" s="24">
        <f t="shared" si="4"/>
        <v>10.799737964979373</v>
      </c>
      <c r="H31" s="24">
        <f t="shared" si="4"/>
        <v>13.653618030842232</v>
      </c>
      <c r="I31" s="24">
        <f t="shared" si="4"/>
        <v>8.5087020413944519</v>
      </c>
      <c r="J31" s="23">
        <f t="shared" si="4"/>
        <v>5.1449159894477798</v>
      </c>
      <c r="K31" s="24">
        <f t="shared" si="4"/>
        <v>68.15442361147997</v>
      </c>
      <c r="L31" s="24">
        <f t="shared" si="4"/>
        <v>5.9614737699403344</v>
      </c>
      <c r="M31" s="24">
        <f t="shared" si="4"/>
        <v>18.120783980453606</v>
      </c>
      <c r="N31" s="24">
        <f t="shared" si="4"/>
        <v>6.9534887838388144</v>
      </c>
      <c r="O31" s="24">
        <f t="shared" si="4"/>
        <v>2.3935482728705231</v>
      </c>
      <c r="P31" s="24">
        <f t="shared" si="4"/>
        <v>5.3619801349126259</v>
      </c>
      <c r="Q31" s="24">
        <f t="shared" si="4"/>
        <v>4.6144721233689205</v>
      </c>
      <c r="R31" s="24">
        <f t="shared" si="4"/>
        <v>3.3586515819479121</v>
      </c>
      <c r="S31" s="24">
        <f t="shared" si="4"/>
        <v>1.3969299410421205</v>
      </c>
      <c r="T31" s="24">
        <f t="shared" si="4"/>
        <v>8.817124342699314</v>
      </c>
      <c r="U31" s="23">
        <f t="shared" si="4"/>
        <v>11.175970680405802</v>
      </c>
      <c r="V31" s="24">
        <f t="shared" si="4"/>
        <v>97.388856429595805</v>
      </c>
      <c r="W31" s="24">
        <f t="shared" si="4"/>
        <v>15.351711194915104</v>
      </c>
      <c r="X31" s="24">
        <f t="shared" si="4"/>
        <v>1.2575910483171331</v>
      </c>
      <c r="Y31" s="12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31.573511287883033</v>
      </c>
      <c r="D32" s="24">
        <f t="shared" si="4"/>
        <v>5.4643297294269226</v>
      </c>
      <c r="E32" s="24">
        <f t="shared" si="4"/>
        <v>0.89945941403842922</v>
      </c>
      <c r="F32" s="24">
        <f t="shared" si="4"/>
        <v>0.79249761918099826</v>
      </c>
      <c r="G32" s="24">
        <f t="shared" si="4"/>
        <v>9.8690199428603442</v>
      </c>
      <c r="H32" s="24">
        <f t="shared" si="4"/>
        <v>14.548204582376338</v>
      </c>
      <c r="I32" s="24">
        <f t="shared" si="4"/>
        <v>8.7554618788863383</v>
      </c>
      <c r="J32" s="23">
        <f t="shared" si="4"/>
        <v>5.7927427034900019</v>
      </c>
      <c r="K32" s="24">
        <f t="shared" si="4"/>
        <v>68.426488712116978</v>
      </c>
      <c r="L32" s="24">
        <f t="shared" si="4"/>
        <v>5.9172105204190251</v>
      </c>
      <c r="M32" s="24">
        <f t="shared" si="4"/>
        <v>18.254404515153215</v>
      </c>
      <c r="N32" s="24">
        <f t="shared" si="4"/>
        <v>6.2577026497115007</v>
      </c>
      <c r="O32" s="24">
        <f t="shared" si="4"/>
        <v>2.3529844266427653</v>
      </c>
      <c r="P32" s="24">
        <f t="shared" si="4"/>
        <v>5.8981289563609884</v>
      </c>
      <c r="Q32" s="24">
        <f t="shared" si="4"/>
        <v>4.3059562489496388</v>
      </c>
      <c r="R32" s="24">
        <f t="shared" si="4"/>
        <v>3.7580177581087892</v>
      </c>
      <c r="S32" s="24">
        <f t="shared" si="4"/>
        <v>1.5023668141840796</v>
      </c>
      <c r="T32" s="24">
        <f t="shared" si="4"/>
        <v>8.695766343622207</v>
      </c>
      <c r="U32" s="23">
        <f t="shared" si="4"/>
        <v>11.483950478964763</v>
      </c>
      <c r="V32" s="24">
        <f t="shared" si="4"/>
        <v>97.607451963475455</v>
      </c>
      <c r="W32" s="24">
        <f t="shared" si="4"/>
        <v>16.240161615595767</v>
      </c>
      <c r="X32" s="24">
        <f t="shared" si="4"/>
        <v>1.2786398521091256</v>
      </c>
      <c r="Y32" s="12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31.489438161477761</v>
      </c>
      <c r="D33" s="24">
        <f t="shared" si="4"/>
        <v>5.4666171239770911</v>
      </c>
      <c r="E33" s="24">
        <f t="shared" si="4"/>
        <v>0.99800608119069922</v>
      </c>
      <c r="F33" s="24">
        <f t="shared" si="4"/>
        <v>0.81030208829414396</v>
      </c>
      <c r="G33" s="24">
        <f t="shared" si="4"/>
        <v>10.72930676868274</v>
      </c>
      <c r="H33" s="24">
        <f t="shared" si="4"/>
        <v>13.485206099333091</v>
      </c>
      <c r="I33" s="24">
        <f t="shared" si="4"/>
        <v>8.1801260547446706</v>
      </c>
      <c r="J33" s="23">
        <f t="shared" si="4"/>
        <v>5.3050800445884203</v>
      </c>
      <c r="K33" s="24">
        <f t="shared" si="4"/>
        <v>68.510561838522236</v>
      </c>
      <c r="L33" s="24">
        <f t="shared" si="4"/>
        <v>6.4351418159489082</v>
      </c>
      <c r="M33" s="24">
        <f t="shared" si="4"/>
        <v>17.840601629675369</v>
      </c>
      <c r="N33" s="24">
        <f t="shared" si="4"/>
        <v>6.1260233443757706</v>
      </c>
      <c r="O33" s="24">
        <f t="shared" si="4"/>
        <v>2.5636597394124303</v>
      </c>
      <c r="P33" s="24">
        <f t="shared" si="4"/>
        <v>5.8317327904571004</v>
      </c>
      <c r="Q33" s="24">
        <f t="shared" si="4"/>
        <v>4.4714021802272335</v>
      </c>
      <c r="R33" s="24">
        <f t="shared" si="4"/>
        <v>4.3250419106731348</v>
      </c>
      <c r="S33" s="24">
        <f t="shared" si="4"/>
        <v>1.5619902903306278</v>
      </c>
      <c r="T33" s="24">
        <f t="shared" si="4"/>
        <v>8.5309371418403703</v>
      </c>
      <c r="U33" s="23">
        <f t="shared" si="4"/>
        <v>10.82403099558128</v>
      </c>
      <c r="V33" s="24">
        <f t="shared" si="4"/>
        <v>97.441050305018976</v>
      </c>
      <c r="W33" s="24">
        <f t="shared" si="4"/>
        <v>15.293514268817935</v>
      </c>
      <c r="X33" s="24">
        <f t="shared" si="4"/>
        <v>1.4217356339283689</v>
      </c>
      <c r="Y33" s="12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31.203688826924708</v>
      </c>
      <c r="D34" s="24">
        <f t="shared" si="4"/>
        <v>5.4074692180246675</v>
      </c>
      <c r="E34" s="24">
        <f t="shared" si="4"/>
        <v>0.90320284574546206</v>
      </c>
      <c r="F34" s="24">
        <f t="shared" si="4"/>
        <v>0.77691338892833639</v>
      </c>
      <c r="G34" s="24">
        <f t="shared" si="4"/>
        <v>10.852427919126375</v>
      </c>
      <c r="H34" s="24">
        <f t="shared" si="4"/>
        <v>13.263675455099866</v>
      </c>
      <c r="I34" s="24">
        <f t="shared" si="4"/>
        <v>8.1405734681572621</v>
      </c>
      <c r="J34" s="23">
        <f t="shared" si="4"/>
        <v>5.1231019869426033</v>
      </c>
      <c r="K34" s="24">
        <f t="shared" si="4"/>
        <v>68.79631117307531</v>
      </c>
      <c r="L34" s="24">
        <f t="shared" si="4"/>
        <v>6.5209241416722383</v>
      </c>
      <c r="M34" s="24">
        <f t="shared" si="4"/>
        <v>17.430363717090884</v>
      </c>
      <c r="N34" s="24">
        <f t="shared" si="4"/>
        <v>6.2184168381335425</v>
      </c>
      <c r="O34" s="24">
        <f t="shared" si="4"/>
        <v>2.334713706465986</v>
      </c>
      <c r="P34" s="24">
        <f t="shared" si="4"/>
        <v>5.8160527547859564</v>
      </c>
      <c r="Q34" s="24">
        <f t="shared" si="4"/>
        <v>4.6943052265867822</v>
      </c>
      <c r="R34" s="24">
        <f t="shared" si="4"/>
        <v>4.569397870528257</v>
      </c>
      <c r="S34" s="24">
        <f t="shared" si="4"/>
        <v>2.0379075685565167</v>
      </c>
      <c r="T34" s="24">
        <f t="shared" si="4"/>
        <v>8.0965190064768713</v>
      </c>
      <c r="U34" s="23">
        <f t="shared" si="4"/>
        <v>11.077710342778264</v>
      </c>
      <c r="V34" s="24">
        <f t="shared" si="4"/>
        <v>97.644382019560183</v>
      </c>
      <c r="W34" s="24">
        <f t="shared" si="4"/>
        <v>14.943791689773663</v>
      </c>
      <c r="X34" s="24">
        <f t="shared" si="4"/>
        <v>1.3292354045840828</v>
      </c>
      <c r="Y34" s="12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30.999478902403904</v>
      </c>
      <c r="D35" s="24">
        <f t="shared" si="4"/>
        <v>5.6143123568695747</v>
      </c>
      <c r="E35" s="24">
        <f t="shared" si="4"/>
        <v>0.99402794728686428</v>
      </c>
      <c r="F35" s="24">
        <f t="shared" si="4"/>
        <v>0.84301249262921163</v>
      </c>
      <c r="G35" s="24">
        <f t="shared" si="4"/>
        <v>10.87705525005828</v>
      </c>
      <c r="H35" s="24">
        <f t="shared" si="4"/>
        <v>12.671070855559973</v>
      </c>
      <c r="I35" s="24">
        <f t="shared" si="4"/>
        <v>7.9971339632214811</v>
      </c>
      <c r="J35" s="23">
        <f t="shared" si="4"/>
        <v>4.6739368923384941</v>
      </c>
      <c r="K35" s="24">
        <f t="shared" si="4"/>
        <v>69.000521097596092</v>
      </c>
      <c r="L35" s="24">
        <f t="shared" si="4"/>
        <v>6.257799322573125</v>
      </c>
      <c r="M35" s="24">
        <f t="shared" si="4"/>
        <v>17.081887744607329</v>
      </c>
      <c r="N35" s="24">
        <f t="shared" si="4"/>
        <v>6.7770113681554518</v>
      </c>
      <c r="O35" s="24">
        <f t="shared" si="4"/>
        <v>2.2112365097431539</v>
      </c>
      <c r="P35" s="24">
        <f t="shared" si="4"/>
        <v>5.8066385091123509</v>
      </c>
      <c r="Q35" s="24">
        <f t="shared" si="4"/>
        <v>4.9747679058733185</v>
      </c>
      <c r="R35" s="24">
        <f t="shared" si="4"/>
        <v>4.7191901046309122</v>
      </c>
      <c r="S35" s="24">
        <f t="shared" si="4"/>
        <v>1.7931585370870644</v>
      </c>
      <c r="T35" s="24">
        <f t="shared" si="4"/>
        <v>8.251511868683405</v>
      </c>
      <c r="U35" s="23">
        <f t="shared" si="4"/>
        <v>11.127319227129988</v>
      </c>
      <c r="V35" s="24">
        <f t="shared" si="4"/>
        <v>97.699799788818339</v>
      </c>
      <c r="W35" s="24">
        <f t="shared" si="4"/>
        <v>14.50811129547605</v>
      </c>
      <c r="X35" s="24">
        <f t="shared" si="4"/>
        <v>1.4820427025766907</v>
      </c>
      <c r="Y35" s="12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30.453617892517443</v>
      </c>
      <c r="D36" s="24">
        <f t="shared" si="4"/>
        <v>5.4098899683396278</v>
      </c>
      <c r="E36" s="24">
        <f t="shared" si="4"/>
        <v>0.9201507765943745</v>
      </c>
      <c r="F36" s="24">
        <f t="shared" si="4"/>
        <v>0.69337572795129598</v>
      </c>
      <c r="G36" s="24">
        <f t="shared" si="4"/>
        <v>11.073842565913914</v>
      </c>
      <c r="H36" s="24">
        <f t="shared" si="4"/>
        <v>12.356358853718231</v>
      </c>
      <c r="I36" s="24">
        <f t="shared" si="4"/>
        <v>7.5742527270631781</v>
      </c>
      <c r="J36" s="23">
        <f t="shared" si="4"/>
        <v>4.7821061266550515</v>
      </c>
      <c r="K36" s="24">
        <f t="shared" si="4"/>
        <v>69.546382107482557</v>
      </c>
      <c r="L36" s="24">
        <f t="shared" si="4"/>
        <v>6.2025857101211503</v>
      </c>
      <c r="M36" s="24">
        <f t="shared" si="4"/>
        <v>17.434391164925461</v>
      </c>
      <c r="N36" s="24">
        <f t="shared" si="4"/>
        <v>6.2442797773604601</v>
      </c>
      <c r="O36" s="24">
        <f t="shared" si="4"/>
        <v>2.3270713138037875</v>
      </c>
      <c r="P36" s="24">
        <f t="shared" si="4"/>
        <v>6.0151318956224626</v>
      </c>
      <c r="Q36" s="24">
        <f t="shared" si="4"/>
        <v>5.5256503257560858</v>
      </c>
      <c r="R36" s="24">
        <f t="shared" si="4"/>
        <v>5.5495481447834969</v>
      </c>
      <c r="S36" s="24">
        <f t="shared" si="4"/>
        <v>1.7552185379280425</v>
      </c>
      <c r="T36" s="24">
        <f t="shared" si="4"/>
        <v>7.9389910713680418</v>
      </c>
      <c r="U36" s="23">
        <f t="shared" si="4"/>
        <v>10.553514165813578</v>
      </c>
      <c r="V36" s="24">
        <f t="shared" si="4"/>
        <v>97.744452655200234</v>
      </c>
      <c r="W36" s="24">
        <f t="shared" si="4"/>
        <v>13.969885358263904</v>
      </c>
      <c r="X36" s="24">
        <f t="shared" si="4"/>
        <v>1.1501460987234158</v>
      </c>
      <c r="Y36" s="12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31.570015336130915</v>
      </c>
      <c r="D37" s="24">
        <f t="shared" si="4"/>
        <v>5.2729325715826549</v>
      </c>
      <c r="E37" s="24">
        <f t="shared" si="4"/>
        <v>0.94881776968839004</v>
      </c>
      <c r="F37" s="24">
        <f t="shared" si="4"/>
        <v>0.74927953890489907</v>
      </c>
      <c r="G37" s="24">
        <f t="shared" si="4"/>
        <v>11.475302088073208</v>
      </c>
      <c r="H37" s="24">
        <f t="shared" si="4"/>
        <v>13.12368336788176</v>
      </c>
      <c r="I37" s="24">
        <f t="shared" si="4"/>
        <v>8.1079259146906661</v>
      </c>
      <c r="J37" s="23">
        <f t="shared" si="4"/>
        <v>5.0157574531910951</v>
      </c>
      <c r="K37" s="24">
        <f t="shared" si="4"/>
        <v>68.429984663869092</v>
      </c>
      <c r="L37" s="24">
        <f t="shared" si="4"/>
        <v>6.4056153833190077</v>
      </c>
      <c r="M37" s="24">
        <f t="shared" si="4"/>
        <v>17.217756206077155</v>
      </c>
      <c r="N37" s="24">
        <f t="shared" si="4"/>
        <v>5.9972698316396178</v>
      </c>
      <c r="O37" s="24">
        <f t="shared" si="4"/>
        <v>2.2405918735359052</v>
      </c>
      <c r="P37" s="24">
        <f t="shared" si="4"/>
        <v>6.2429849840740177</v>
      </c>
      <c r="Q37" s="24">
        <f t="shared" si="4"/>
        <v>5.6184168394088001</v>
      </c>
      <c r="R37" s="24">
        <f t="shared" si="4"/>
        <v>5.3523096887271011</v>
      </c>
      <c r="S37" s="24">
        <f t="shared" si="4"/>
        <v>1.6391121896961423</v>
      </c>
      <c r="T37" s="24">
        <f t="shared" si="4"/>
        <v>7.950351382779715</v>
      </c>
      <c r="U37" s="23">
        <f t="shared" si="4"/>
        <v>9.7655762846116261</v>
      </c>
      <c r="V37" s="24">
        <f t="shared" si="4"/>
        <v>98.008999443854592</v>
      </c>
      <c r="W37" s="24">
        <f t="shared" si="4"/>
        <v>14.821780676475049</v>
      </c>
      <c r="X37" s="24">
        <f t="shared" si="4"/>
        <v>1.1807135514097444</v>
      </c>
      <c r="Y37" s="12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31.375768198256164</v>
      </c>
      <c r="D38" s="24">
        <f t="shared" si="4"/>
        <v>5.3424444789563594</v>
      </c>
      <c r="E38" s="24">
        <f t="shared" si="4"/>
        <v>1.0031589779997918</v>
      </c>
      <c r="F38" s="24">
        <f t="shared" si="4"/>
        <v>0.57581803194475978</v>
      </c>
      <c r="G38" s="24">
        <f t="shared" si="4"/>
        <v>11.829357162483424</v>
      </c>
      <c r="H38" s="24">
        <f t="shared" si="4"/>
        <v>12.624989546871829</v>
      </c>
      <c r="I38" s="24">
        <f t="shared" si="4"/>
        <v>7.5190844254363443</v>
      </c>
      <c r="J38" s="23">
        <f t="shared" si="4"/>
        <v>5.1059051214354838</v>
      </c>
      <c r="K38" s="24">
        <f t="shared" si="4"/>
        <v>68.624231801743846</v>
      </c>
      <c r="L38" s="24">
        <f t="shared" si="4"/>
        <v>5.7615935857898899</v>
      </c>
      <c r="M38" s="24">
        <f t="shared" si="4"/>
        <v>17.800525301690083</v>
      </c>
      <c r="N38" s="24">
        <f t="shared" si="4"/>
        <v>5.8848125007466523</v>
      </c>
      <c r="O38" s="24">
        <f t="shared" si="4"/>
        <v>2.1503577956443309</v>
      </c>
      <c r="P38" s="24">
        <f t="shared" si="4"/>
        <v>6.2889432356740951</v>
      </c>
      <c r="Q38" s="24">
        <f t="shared" si="4"/>
        <v>5.4448424692251374</v>
      </c>
      <c r="R38" s="24">
        <f t="shared" si="4"/>
        <v>5.5122544794854162</v>
      </c>
      <c r="S38" s="24">
        <f t="shared" si="4"/>
        <v>1.7907701864838068</v>
      </c>
      <c r="T38" s="24">
        <f t="shared" si="4"/>
        <v>8.0320983566829209</v>
      </c>
      <c r="U38" s="23">
        <f t="shared" si="4"/>
        <v>9.9580338903215129</v>
      </c>
      <c r="V38" s="24">
        <f t="shared" si="4"/>
        <v>97.810901631370655</v>
      </c>
      <c r="W38" s="24">
        <f t="shared" si="4"/>
        <v>14.203966556816377</v>
      </c>
      <c r="X38" s="24">
        <f t="shared" si="4"/>
        <v>1.079104154115802</v>
      </c>
      <c r="Y38" s="12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29.853568794490805</v>
      </c>
      <c r="D39" s="24">
        <f t="shared" si="4"/>
        <v>4.6826495181112282</v>
      </c>
      <c r="E39" s="24">
        <f t="shared" si="4"/>
        <v>0.95565628858632135</v>
      </c>
      <c r="F39" s="24">
        <f t="shared" si="4"/>
        <v>0.53882042910061234</v>
      </c>
      <c r="G39" s="24">
        <f t="shared" si="4"/>
        <v>11.62433393275932</v>
      </c>
      <c r="H39" s="24">
        <f t="shared" si="4"/>
        <v>12.052108625933322</v>
      </c>
      <c r="I39" s="24">
        <f t="shared" si="4"/>
        <v>7.4264736349247134</v>
      </c>
      <c r="J39" s="23">
        <f t="shared" si="4"/>
        <v>4.6256349910086101</v>
      </c>
      <c r="K39" s="24">
        <f t="shared" si="4"/>
        <v>70.146431205509202</v>
      </c>
      <c r="L39" s="24">
        <f t="shared" si="4"/>
        <v>5.7425562065450695</v>
      </c>
      <c r="M39" s="24">
        <f t="shared" si="4"/>
        <v>17.876871825044958</v>
      </c>
      <c r="N39" s="24">
        <f t="shared" si="4"/>
        <v>6.2160751133246599</v>
      </c>
      <c r="O39" s="24">
        <f t="shared" si="4"/>
        <v>2.4287525586097738</v>
      </c>
      <c r="P39" s="24">
        <f t="shared" si="4"/>
        <v>6.5168930397527163</v>
      </c>
      <c r="Q39" s="24">
        <f t="shared" si="4"/>
        <v>5.6520622187600988</v>
      </c>
      <c r="R39" s="24">
        <f t="shared" si="4"/>
        <v>5.6253780941568392</v>
      </c>
      <c r="S39" s="24">
        <f t="shared" si="4"/>
        <v>1.8024214600028177</v>
      </c>
      <c r="T39" s="24">
        <f t="shared" si="4"/>
        <v>8.0093808785872334</v>
      </c>
      <c r="U39" s="23">
        <f t="shared" si="4"/>
        <v>10.276039810725027</v>
      </c>
      <c r="V39" s="24">
        <f t="shared" si="4"/>
        <v>98.100952175750606</v>
      </c>
      <c r="W39" s="24">
        <f t="shared" si="4"/>
        <v>13.546585343620254</v>
      </c>
      <c r="X39" s="24">
        <f t="shared" si="4"/>
        <v>1.1394618425305167</v>
      </c>
      <c r="Y39" s="12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30.455432531464076</v>
      </c>
      <c r="D40" s="24">
        <f t="shared" si="4"/>
        <v>4.5445342785831881</v>
      </c>
      <c r="E40" s="24">
        <f t="shared" si="4"/>
        <v>1.1877024587116989</v>
      </c>
      <c r="F40" s="24">
        <f t="shared" si="4"/>
        <v>0.55659550740799746</v>
      </c>
      <c r="G40" s="24">
        <f t="shared" si="4"/>
        <v>12.138561414688546</v>
      </c>
      <c r="H40" s="24">
        <f t="shared" si="4"/>
        <v>12.028038872072647</v>
      </c>
      <c r="I40" s="24">
        <f t="shared" si="4"/>
        <v>7.3241928203494231</v>
      </c>
      <c r="J40" s="23">
        <f t="shared" si="4"/>
        <v>4.7038460517232217</v>
      </c>
      <c r="K40" s="24">
        <f t="shared" si="4"/>
        <v>69.544567468535917</v>
      </c>
      <c r="L40" s="24">
        <f t="shared" si="4"/>
        <v>5.8839148213052948</v>
      </c>
      <c r="M40" s="24">
        <f t="shared" si="4"/>
        <v>17.772058042589347</v>
      </c>
      <c r="N40" s="24">
        <f t="shared" si="4"/>
        <v>5.806416281663215</v>
      </c>
      <c r="O40" s="24">
        <f t="shared" si="4"/>
        <v>2.5245937549784929</v>
      </c>
      <c r="P40" s="24">
        <f t="shared" si="4"/>
        <v>6.4970991981307433</v>
      </c>
      <c r="Q40" s="24">
        <f t="shared" ref="Q40:Y40" si="5">IF(ISERROR((Q16/$B16)*100),"..",(Q16/$B16)*100)</f>
        <v>5.7969571451330255</v>
      </c>
      <c r="R40" s="24">
        <f t="shared" si="5"/>
        <v>5.6178973501141742</v>
      </c>
      <c r="S40" s="24">
        <f t="shared" si="5"/>
        <v>1.6868793478838084</v>
      </c>
      <c r="T40" s="24">
        <f t="shared" si="5"/>
        <v>7.982847432425257</v>
      </c>
      <c r="U40" s="23">
        <f t="shared" si="5"/>
        <v>9.9759040943125701</v>
      </c>
      <c r="V40" s="24">
        <f t="shared" si="5"/>
        <v>98.041626838723388</v>
      </c>
      <c r="W40" s="24">
        <f t="shared" si="5"/>
        <v>13.772336838192341</v>
      </c>
      <c r="X40" s="24">
        <f t="shared" si="5"/>
        <v>1.4752933991821997</v>
      </c>
      <c r="Y40" s="12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29.721365875986113</v>
      </c>
      <c r="D41" s="24">
        <f t="shared" si="6"/>
        <v>4.4465684822702674</v>
      </c>
      <c r="E41" s="24">
        <f t="shared" si="6"/>
        <v>1.1387348213564525</v>
      </c>
      <c r="F41" s="24">
        <f t="shared" si="6"/>
        <v>0.55935489082146417</v>
      </c>
      <c r="G41" s="24">
        <f t="shared" si="6"/>
        <v>12.064834010931316</v>
      </c>
      <c r="H41" s="24">
        <f t="shared" si="6"/>
        <v>11.511873670606606</v>
      </c>
      <c r="I41" s="24">
        <f t="shared" si="6"/>
        <v>7.0498236450284049</v>
      </c>
      <c r="J41" s="23">
        <f t="shared" si="6"/>
        <v>4.4620500255782023</v>
      </c>
      <c r="K41" s="24">
        <f t="shared" si="6"/>
        <v>70.278634124013891</v>
      </c>
      <c r="L41" s="24">
        <f t="shared" si="6"/>
        <v>5.602299345736518</v>
      </c>
      <c r="M41" s="24">
        <f t="shared" si="6"/>
        <v>18.388539619288657</v>
      </c>
      <c r="N41" s="24">
        <f t="shared" si="6"/>
        <v>5.602299345736518</v>
      </c>
      <c r="O41" s="24">
        <f t="shared" si="6"/>
        <v>2.1817196629062221</v>
      </c>
      <c r="P41" s="24">
        <f t="shared" si="6"/>
        <v>6.7925271263563181</v>
      </c>
      <c r="Q41" s="24">
        <f t="shared" si="6"/>
        <v>5.8760870735844479</v>
      </c>
      <c r="R41" s="24">
        <f t="shared" si="6"/>
        <v>5.8558937562262727</v>
      </c>
      <c r="S41" s="24">
        <f t="shared" si="6"/>
        <v>1.5501736625292803</v>
      </c>
      <c r="T41" s="24">
        <f t="shared" si="6"/>
        <v>8.0795145526507106</v>
      </c>
      <c r="U41" s="23">
        <f t="shared" si="6"/>
        <v>10.34957997899895</v>
      </c>
      <c r="V41" s="24">
        <f t="shared" si="6"/>
        <v>97.953743841038204</v>
      </c>
      <c r="W41" s="24">
        <f t="shared" si="6"/>
        <v>13.209963382784526</v>
      </c>
      <c r="X41" s="24">
        <f t="shared" si="6"/>
        <v>1.3980506717643575</v>
      </c>
      <c r="Y41" s="12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30.362725714599804</v>
      </c>
      <c r="D42" s="24">
        <f t="shared" si="6"/>
        <v>4.5808341841961049</v>
      </c>
      <c r="E42" s="24">
        <f t="shared" si="6"/>
        <v>0.87529211104467075</v>
      </c>
      <c r="F42" s="24">
        <f t="shared" si="6"/>
        <v>0.59346637329251417</v>
      </c>
      <c r="G42" s="24">
        <f t="shared" si="6"/>
        <v>12.728962591464279</v>
      </c>
      <c r="H42" s="24">
        <f t="shared" si="6"/>
        <v>11.584170454602239</v>
      </c>
      <c r="I42" s="24">
        <f t="shared" si="6"/>
        <v>7.0498075356737759</v>
      </c>
      <c r="J42" s="23">
        <f t="shared" si="6"/>
        <v>4.5343629189284629</v>
      </c>
      <c r="K42" s="24">
        <f t="shared" si="6"/>
        <v>69.637274285400196</v>
      </c>
      <c r="L42" s="24">
        <f t="shared" si="6"/>
        <v>5.4697845165739185</v>
      </c>
      <c r="M42" s="24">
        <f t="shared" si="6"/>
        <v>17.674404659785367</v>
      </c>
      <c r="N42" s="24">
        <f t="shared" si="6"/>
        <v>5.5757190137431687</v>
      </c>
      <c r="O42" s="24">
        <f t="shared" si="6"/>
        <v>2.1205221438077455</v>
      </c>
      <c r="P42" s="24">
        <f t="shared" si="6"/>
        <v>7.1902207135254708</v>
      </c>
      <c r="Q42" s="24">
        <f t="shared" si="6"/>
        <v>5.9394940794941791</v>
      </c>
      <c r="R42" s="24">
        <f t="shared" si="6"/>
        <v>6.395545421081299</v>
      </c>
      <c r="S42" s="24">
        <f t="shared" si="6"/>
        <v>1.3894741751350417</v>
      </c>
      <c r="T42" s="24">
        <f t="shared" si="6"/>
        <v>7.8443162644431537</v>
      </c>
      <c r="U42" s="23">
        <f t="shared" si="6"/>
        <v>10.037793297810854</v>
      </c>
      <c r="V42" s="24">
        <f t="shared" si="6"/>
        <v>97.984412971312736</v>
      </c>
      <c r="W42" s="24">
        <f t="shared" si="6"/>
        <v>13.052928938939424</v>
      </c>
      <c r="X42" s="24">
        <f t="shared" si="6"/>
        <v>1.2057544418367976</v>
      </c>
      <c r="Y42" s="12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V45" s="1" t="s">
        <v>20</v>
      </c>
      <c r="W45" s="1" t="s">
        <v>25</v>
      </c>
    </row>
  </sheetData>
  <mergeCells count="6">
    <mergeCell ref="V28:Y28"/>
    <mergeCell ref="B4:J4"/>
    <mergeCell ref="K4:U4"/>
    <mergeCell ref="B28:J28"/>
    <mergeCell ref="K28:U28"/>
    <mergeCell ref="V4:Y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Contents'!B58</f>
        <v>Table 41: Total Number of Jobs, Nova Scotia, Business Sector Industries, 1997-2010</v>
      </c>
      <c r="K1" s="7" t="str">
        <f>B1 &amp; " (continued)"</f>
        <v>Table 41: Total Number of Jobs, Nova Scotia, Business Sector Industries, 1997-2010 (continued)</v>
      </c>
      <c r="L1" s="7"/>
      <c r="V1" s="7" t="str">
        <f>K1</f>
        <v>Table 41: Total Number of Jobs,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45</v>
      </c>
      <c r="C4" s="78"/>
      <c r="D4" s="78"/>
      <c r="E4" s="78"/>
      <c r="F4" s="78"/>
      <c r="G4" s="78"/>
      <c r="H4" s="78"/>
      <c r="I4" s="78"/>
      <c r="J4" s="78"/>
      <c r="K4" s="78" t="s">
        <v>45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45</v>
      </c>
      <c r="W4" s="76"/>
      <c r="X4" s="76"/>
      <c r="Y4" s="76"/>
    </row>
    <row r="5" spans="1:25">
      <c r="A5" s="5">
        <v>1997</v>
      </c>
      <c r="B5" s="27">
        <v>291015</v>
      </c>
      <c r="C5" s="15">
        <v>83540</v>
      </c>
      <c r="D5" s="25">
        <v>14595</v>
      </c>
      <c r="E5" s="25">
        <v>3370</v>
      </c>
      <c r="F5" s="25">
        <v>1835</v>
      </c>
      <c r="G5" s="25">
        <v>26460</v>
      </c>
      <c r="H5" s="25">
        <v>37280</v>
      </c>
      <c r="I5" s="25">
        <v>24395</v>
      </c>
      <c r="J5" s="17">
        <v>12885</v>
      </c>
      <c r="K5" s="25">
        <v>207475</v>
      </c>
      <c r="L5" s="25">
        <v>16320</v>
      </c>
      <c r="M5" s="25">
        <v>57100</v>
      </c>
      <c r="N5" s="25">
        <v>17060</v>
      </c>
      <c r="O5" s="25">
        <v>7740</v>
      </c>
      <c r="P5" s="25">
        <v>18375</v>
      </c>
      <c r="Q5" s="25">
        <v>13245</v>
      </c>
      <c r="R5" s="25">
        <v>8795</v>
      </c>
      <c r="S5" s="25">
        <v>4255</v>
      </c>
      <c r="T5" s="25">
        <v>26725</v>
      </c>
      <c r="U5" s="17">
        <v>37860</v>
      </c>
      <c r="V5" s="25">
        <v>282985</v>
      </c>
      <c r="W5" s="25">
        <v>42485</v>
      </c>
      <c r="X5" s="25">
        <v>4305</v>
      </c>
      <c r="Y5" s="12" t="s">
        <v>33</v>
      </c>
    </row>
    <row r="6" spans="1:25">
      <c r="A6" s="5">
        <v>1998</v>
      </c>
      <c r="B6" s="27">
        <v>303255</v>
      </c>
      <c r="C6" s="15">
        <v>83865</v>
      </c>
      <c r="D6" s="25">
        <v>14815</v>
      </c>
      <c r="E6" s="25">
        <v>3030</v>
      </c>
      <c r="F6" s="25">
        <v>1785</v>
      </c>
      <c r="G6" s="25">
        <v>27660</v>
      </c>
      <c r="H6" s="25">
        <v>36575</v>
      </c>
      <c r="I6" s="25">
        <v>23450</v>
      </c>
      <c r="J6" s="17">
        <v>13125</v>
      </c>
      <c r="K6" s="25">
        <v>219390</v>
      </c>
      <c r="L6" s="25">
        <v>16525</v>
      </c>
      <c r="M6" s="25">
        <v>57530</v>
      </c>
      <c r="N6" s="25">
        <v>18895</v>
      </c>
      <c r="O6" s="25">
        <v>8775</v>
      </c>
      <c r="P6" s="25">
        <v>19400</v>
      </c>
      <c r="Q6" s="25">
        <v>14090</v>
      </c>
      <c r="R6" s="25">
        <v>10880</v>
      </c>
      <c r="S6" s="25">
        <v>5065</v>
      </c>
      <c r="T6" s="25">
        <v>29375</v>
      </c>
      <c r="U6" s="17">
        <v>38855</v>
      </c>
      <c r="V6" s="25">
        <v>295525</v>
      </c>
      <c r="W6" s="25">
        <v>41390</v>
      </c>
      <c r="X6" s="25">
        <v>3765</v>
      </c>
      <c r="Y6" s="12" t="s">
        <v>33</v>
      </c>
    </row>
    <row r="7" spans="1:25">
      <c r="A7" s="5">
        <v>1999</v>
      </c>
      <c r="B7" s="27">
        <v>308665</v>
      </c>
      <c r="C7" s="15">
        <v>87555</v>
      </c>
      <c r="D7" s="25">
        <v>15125</v>
      </c>
      <c r="E7" s="25">
        <v>2835</v>
      </c>
      <c r="F7" s="25">
        <v>1835</v>
      </c>
      <c r="G7" s="25">
        <v>29035</v>
      </c>
      <c r="H7" s="25">
        <v>38725</v>
      </c>
      <c r="I7" s="25">
        <v>24570</v>
      </c>
      <c r="J7" s="17">
        <v>14155</v>
      </c>
      <c r="K7" s="25">
        <v>221110</v>
      </c>
      <c r="L7" s="25">
        <v>16000</v>
      </c>
      <c r="M7" s="25">
        <v>61495</v>
      </c>
      <c r="N7" s="25">
        <v>19000</v>
      </c>
      <c r="O7" s="25">
        <v>7695</v>
      </c>
      <c r="P7" s="25">
        <v>17610</v>
      </c>
      <c r="Q7" s="25">
        <v>14830</v>
      </c>
      <c r="R7" s="25">
        <v>11370</v>
      </c>
      <c r="S7" s="25">
        <v>5030</v>
      </c>
      <c r="T7" s="25">
        <v>29305</v>
      </c>
      <c r="U7" s="17">
        <v>38775</v>
      </c>
      <c r="V7" s="25">
        <v>301120</v>
      </c>
      <c r="W7" s="25">
        <v>43395</v>
      </c>
      <c r="X7" s="25">
        <v>3635</v>
      </c>
      <c r="Y7" s="12" t="s">
        <v>33</v>
      </c>
    </row>
    <row r="8" spans="1:25">
      <c r="A8" s="5">
        <v>2000</v>
      </c>
      <c r="B8" s="27">
        <v>315410</v>
      </c>
      <c r="C8" s="15">
        <v>88410</v>
      </c>
      <c r="D8" s="25">
        <v>14380</v>
      </c>
      <c r="E8" s="25">
        <v>2465</v>
      </c>
      <c r="F8" s="25">
        <v>2135</v>
      </c>
      <c r="G8" s="25">
        <v>27680</v>
      </c>
      <c r="H8" s="25">
        <v>41750</v>
      </c>
      <c r="I8" s="25">
        <v>25750</v>
      </c>
      <c r="J8" s="17">
        <v>16000</v>
      </c>
      <c r="K8" s="25">
        <v>227000</v>
      </c>
      <c r="L8" s="25">
        <v>16935</v>
      </c>
      <c r="M8" s="25">
        <v>62895</v>
      </c>
      <c r="N8" s="25">
        <v>17740</v>
      </c>
      <c r="O8" s="25">
        <v>7875</v>
      </c>
      <c r="P8" s="25">
        <v>19910</v>
      </c>
      <c r="Q8" s="25">
        <v>13140</v>
      </c>
      <c r="R8" s="25">
        <v>12335</v>
      </c>
      <c r="S8" s="25">
        <v>5220</v>
      </c>
      <c r="T8" s="25">
        <v>29890</v>
      </c>
      <c r="U8" s="17">
        <v>41060</v>
      </c>
      <c r="V8" s="25">
        <v>308815</v>
      </c>
      <c r="W8" s="25">
        <v>46350</v>
      </c>
      <c r="X8" s="25">
        <v>3530</v>
      </c>
      <c r="Y8" s="12" t="s">
        <v>33</v>
      </c>
    </row>
    <row r="9" spans="1:25">
      <c r="A9" s="5">
        <v>2001</v>
      </c>
      <c r="B9" s="27">
        <v>314890</v>
      </c>
      <c r="C9" s="15">
        <v>87865</v>
      </c>
      <c r="D9" s="25">
        <v>14325</v>
      </c>
      <c r="E9" s="25">
        <v>2490</v>
      </c>
      <c r="F9" s="25">
        <v>2385</v>
      </c>
      <c r="G9" s="25">
        <v>29720</v>
      </c>
      <c r="H9" s="25">
        <v>38945</v>
      </c>
      <c r="I9" s="25">
        <v>24395</v>
      </c>
      <c r="J9" s="17">
        <v>14550</v>
      </c>
      <c r="K9" s="25">
        <v>227025</v>
      </c>
      <c r="L9" s="25">
        <v>18215</v>
      </c>
      <c r="M9" s="25">
        <v>61335</v>
      </c>
      <c r="N9" s="25">
        <v>17385</v>
      </c>
      <c r="O9" s="25">
        <v>8155</v>
      </c>
      <c r="P9" s="25">
        <v>19230</v>
      </c>
      <c r="Q9" s="25">
        <v>13980</v>
      </c>
      <c r="R9" s="25">
        <v>14255</v>
      </c>
      <c r="S9" s="25">
        <v>5600</v>
      </c>
      <c r="T9" s="25">
        <v>29145</v>
      </c>
      <c r="U9" s="17">
        <v>39725</v>
      </c>
      <c r="V9" s="25">
        <v>307730</v>
      </c>
      <c r="W9" s="25">
        <v>43820</v>
      </c>
      <c r="X9" s="25">
        <v>3805</v>
      </c>
      <c r="Y9" s="12" t="s">
        <v>33</v>
      </c>
    </row>
    <row r="10" spans="1:25">
      <c r="A10" s="5">
        <v>2002</v>
      </c>
      <c r="B10" s="27">
        <v>321700</v>
      </c>
      <c r="C10" s="15">
        <v>89015</v>
      </c>
      <c r="D10" s="25">
        <v>14425</v>
      </c>
      <c r="E10" s="25">
        <v>2275</v>
      </c>
      <c r="F10" s="25">
        <v>2350</v>
      </c>
      <c r="G10" s="25">
        <v>31025</v>
      </c>
      <c r="H10" s="25">
        <v>38940</v>
      </c>
      <c r="I10" s="25">
        <v>24335</v>
      </c>
      <c r="J10" s="17">
        <v>14605</v>
      </c>
      <c r="K10" s="25">
        <v>232685</v>
      </c>
      <c r="L10" s="25">
        <v>18385</v>
      </c>
      <c r="M10" s="25">
        <v>61085</v>
      </c>
      <c r="N10" s="25">
        <v>17930</v>
      </c>
      <c r="O10" s="25">
        <v>7750</v>
      </c>
      <c r="P10" s="25">
        <v>19445</v>
      </c>
      <c r="Q10" s="25">
        <v>14900</v>
      </c>
      <c r="R10" s="25">
        <v>14760</v>
      </c>
      <c r="S10" s="25">
        <v>7535</v>
      </c>
      <c r="T10" s="25">
        <v>29225</v>
      </c>
      <c r="U10" s="17">
        <v>41670</v>
      </c>
      <c r="V10" s="25">
        <v>314930</v>
      </c>
      <c r="W10" s="25">
        <v>43565</v>
      </c>
      <c r="X10" s="25">
        <v>3700</v>
      </c>
      <c r="Y10" s="12" t="s">
        <v>33</v>
      </c>
    </row>
    <row r="11" spans="1:25">
      <c r="A11" s="5">
        <v>2003</v>
      </c>
      <c r="B11" s="27">
        <v>326840</v>
      </c>
      <c r="C11" s="15">
        <v>88155</v>
      </c>
      <c r="D11" s="25">
        <v>14635</v>
      </c>
      <c r="E11" s="25">
        <v>2530</v>
      </c>
      <c r="F11" s="25">
        <v>2255</v>
      </c>
      <c r="G11" s="25">
        <v>30695</v>
      </c>
      <c r="H11" s="25">
        <v>38040</v>
      </c>
      <c r="I11" s="25">
        <v>24410</v>
      </c>
      <c r="J11" s="17">
        <v>13630</v>
      </c>
      <c r="K11" s="25">
        <v>238685</v>
      </c>
      <c r="L11" s="25">
        <v>18250</v>
      </c>
      <c r="M11" s="25">
        <v>62255</v>
      </c>
      <c r="N11" s="25">
        <v>19380</v>
      </c>
      <c r="O11" s="25">
        <v>7680</v>
      </c>
      <c r="P11" s="25">
        <v>19355</v>
      </c>
      <c r="Q11" s="25">
        <v>15650</v>
      </c>
      <c r="R11" s="25">
        <v>16210</v>
      </c>
      <c r="S11" s="25">
        <v>6950</v>
      </c>
      <c r="T11" s="25">
        <v>30055</v>
      </c>
      <c r="U11" s="17">
        <v>42900</v>
      </c>
      <c r="V11" s="25">
        <v>320575</v>
      </c>
      <c r="W11" s="25">
        <v>42825</v>
      </c>
      <c r="X11" s="25">
        <v>3800</v>
      </c>
      <c r="Y11" s="12" t="s">
        <v>33</v>
      </c>
    </row>
    <row r="12" spans="1:25">
      <c r="A12" s="5">
        <v>2004</v>
      </c>
      <c r="B12" s="27">
        <v>334990</v>
      </c>
      <c r="C12" s="15">
        <v>91105</v>
      </c>
      <c r="D12" s="25">
        <v>15470</v>
      </c>
      <c r="E12" s="25">
        <v>2360</v>
      </c>
      <c r="F12" s="25">
        <v>2030</v>
      </c>
      <c r="G12" s="25">
        <v>32675</v>
      </c>
      <c r="H12" s="25">
        <v>38570</v>
      </c>
      <c r="I12" s="25">
        <v>24090</v>
      </c>
      <c r="J12" s="17">
        <v>14480</v>
      </c>
      <c r="K12" s="25">
        <v>243885</v>
      </c>
      <c r="L12" s="25">
        <v>18420</v>
      </c>
      <c r="M12" s="25">
        <v>65780</v>
      </c>
      <c r="N12" s="25">
        <v>18320</v>
      </c>
      <c r="O12" s="25">
        <v>7610</v>
      </c>
      <c r="P12" s="25">
        <v>20685</v>
      </c>
      <c r="Q12" s="25">
        <v>17630</v>
      </c>
      <c r="R12" s="25">
        <v>18280</v>
      </c>
      <c r="S12" s="25">
        <v>6935</v>
      </c>
      <c r="T12" s="25">
        <v>29630</v>
      </c>
      <c r="U12" s="17">
        <v>40595</v>
      </c>
      <c r="V12" s="25">
        <v>328075</v>
      </c>
      <c r="W12" s="25">
        <v>42960</v>
      </c>
      <c r="X12" s="25">
        <v>3140</v>
      </c>
      <c r="Y12" s="12" t="s">
        <v>33</v>
      </c>
    </row>
    <row r="13" spans="1:25">
      <c r="A13" s="5">
        <v>2005</v>
      </c>
      <c r="B13" s="27">
        <v>335155</v>
      </c>
      <c r="C13" s="15">
        <v>93455</v>
      </c>
      <c r="D13" s="25">
        <v>14870</v>
      </c>
      <c r="E13" s="25">
        <v>2475</v>
      </c>
      <c r="F13" s="25">
        <v>2255</v>
      </c>
      <c r="G13" s="25">
        <v>34570</v>
      </c>
      <c r="H13" s="25">
        <v>39285</v>
      </c>
      <c r="I13" s="25">
        <v>24645</v>
      </c>
      <c r="J13" s="17">
        <v>14640</v>
      </c>
      <c r="K13" s="25">
        <v>241700</v>
      </c>
      <c r="L13" s="25">
        <v>19315</v>
      </c>
      <c r="M13" s="25">
        <v>63780</v>
      </c>
      <c r="N13" s="25">
        <v>17545</v>
      </c>
      <c r="O13" s="25">
        <v>7710</v>
      </c>
      <c r="P13" s="25">
        <v>21890</v>
      </c>
      <c r="Q13" s="25">
        <v>18640</v>
      </c>
      <c r="R13" s="25">
        <v>18740</v>
      </c>
      <c r="S13" s="25">
        <v>6870</v>
      </c>
      <c r="T13" s="25">
        <v>30435</v>
      </c>
      <c r="U13" s="17">
        <v>36775</v>
      </c>
      <c r="V13" s="25">
        <v>328990</v>
      </c>
      <c r="W13" s="25">
        <v>44015</v>
      </c>
      <c r="X13" s="25">
        <v>3365</v>
      </c>
      <c r="Y13" s="12" t="s">
        <v>33</v>
      </c>
    </row>
    <row r="14" spans="1:25">
      <c r="A14" s="5">
        <v>2006</v>
      </c>
      <c r="B14" s="27">
        <v>331785</v>
      </c>
      <c r="C14" s="15">
        <v>89640</v>
      </c>
      <c r="D14" s="25">
        <v>14155</v>
      </c>
      <c r="E14" s="25">
        <v>2510</v>
      </c>
      <c r="F14" s="25">
        <v>1685</v>
      </c>
      <c r="G14" s="25">
        <v>34590</v>
      </c>
      <c r="H14" s="25">
        <v>36700</v>
      </c>
      <c r="I14" s="25">
        <v>22275</v>
      </c>
      <c r="J14" s="17">
        <v>14425</v>
      </c>
      <c r="K14" s="25">
        <v>242145</v>
      </c>
      <c r="L14" s="25">
        <v>18085</v>
      </c>
      <c r="M14" s="25">
        <v>66235</v>
      </c>
      <c r="N14" s="25">
        <v>17585</v>
      </c>
      <c r="O14" s="25">
        <v>7435</v>
      </c>
      <c r="P14" s="25">
        <v>21705</v>
      </c>
      <c r="Q14" s="25">
        <v>18105</v>
      </c>
      <c r="R14" s="25">
        <v>18850</v>
      </c>
      <c r="S14" s="25">
        <v>6950</v>
      </c>
      <c r="T14" s="25">
        <v>30350</v>
      </c>
      <c r="U14" s="17">
        <v>36845</v>
      </c>
      <c r="V14" s="25">
        <v>325495</v>
      </c>
      <c r="W14" s="25">
        <v>40895</v>
      </c>
      <c r="X14" s="25">
        <v>2900</v>
      </c>
      <c r="Y14" s="12" t="s">
        <v>33</v>
      </c>
    </row>
    <row r="15" spans="1:25">
      <c r="A15" s="5">
        <v>2007</v>
      </c>
      <c r="B15" s="27">
        <v>336390</v>
      </c>
      <c r="C15" s="15">
        <v>89095</v>
      </c>
      <c r="D15" s="25">
        <v>12925</v>
      </c>
      <c r="E15" s="25">
        <v>2620</v>
      </c>
      <c r="F15" s="25">
        <v>1805</v>
      </c>
      <c r="G15" s="25">
        <v>35425</v>
      </c>
      <c r="H15" s="25">
        <v>36320</v>
      </c>
      <c r="I15" s="25">
        <v>22730</v>
      </c>
      <c r="J15" s="17">
        <v>13590</v>
      </c>
      <c r="K15" s="25">
        <v>247295</v>
      </c>
      <c r="L15" s="25">
        <v>17205</v>
      </c>
      <c r="M15" s="25">
        <v>67735</v>
      </c>
      <c r="N15" s="25">
        <v>18405</v>
      </c>
      <c r="O15" s="25">
        <v>8390</v>
      </c>
      <c r="P15" s="25">
        <v>22705</v>
      </c>
      <c r="Q15" s="25">
        <v>18465</v>
      </c>
      <c r="R15" s="25">
        <v>19390</v>
      </c>
      <c r="S15" s="25">
        <v>6945</v>
      </c>
      <c r="T15" s="25">
        <v>30775</v>
      </c>
      <c r="U15" s="17">
        <v>37280</v>
      </c>
      <c r="V15" s="25">
        <v>331060</v>
      </c>
      <c r="W15" s="25">
        <v>40745</v>
      </c>
      <c r="X15" s="25">
        <v>3220</v>
      </c>
      <c r="Y15" s="12" t="s">
        <v>33</v>
      </c>
    </row>
    <row r="16" spans="1:25">
      <c r="A16" s="5">
        <v>2008</v>
      </c>
      <c r="B16" s="27">
        <v>341085</v>
      </c>
      <c r="C16" s="15">
        <v>89755</v>
      </c>
      <c r="D16" s="25">
        <v>12520</v>
      </c>
      <c r="E16" s="25">
        <v>2890</v>
      </c>
      <c r="F16" s="25">
        <v>1715</v>
      </c>
      <c r="G16" s="25">
        <v>36475</v>
      </c>
      <c r="H16" s="25">
        <v>36155</v>
      </c>
      <c r="I16" s="25">
        <v>22400</v>
      </c>
      <c r="J16" s="17">
        <v>13755</v>
      </c>
      <c r="K16" s="25">
        <v>251330</v>
      </c>
      <c r="L16" s="25">
        <v>18220</v>
      </c>
      <c r="M16" s="25">
        <v>68545</v>
      </c>
      <c r="N16" s="25">
        <v>17900</v>
      </c>
      <c r="O16" s="25">
        <v>8700</v>
      </c>
      <c r="P16" s="25">
        <v>22590</v>
      </c>
      <c r="Q16" s="25">
        <v>19190</v>
      </c>
      <c r="R16" s="25">
        <v>19710</v>
      </c>
      <c r="S16" s="25">
        <v>6815</v>
      </c>
      <c r="T16" s="25">
        <v>31365</v>
      </c>
      <c r="U16" s="17">
        <v>38295</v>
      </c>
      <c r="V16" s="25">
        <v>335475</v>
      </c>
      <c r="W16" s="25">
        <v>40760</v>
      </c>
      <c r="X16" s="25">
        <v>3635</v>
      </c>
      <c r="Y16" s="12" t="s">
        <v>33</v>
      </c>
    </row>
    <row r="17" spans="1:25">
      <c r="A17" s="5">
        <v>2009</v>
      </c>
      <c r="B17" s="27">
        <v>338630</v>
      </c>
      <c r="C17" s="15">
        <v>88770</v>
      </c>
      <c r="D17" s="25">
        <v>12120</v>
      </c>
      <c r="E17" s="25">
        <v>2795</v>
      </c>
      <c r="F17" s="25">
        <v>1695</v>
      </c>
      <c r="G17" s="25">
        <v>36380</v>
      </c>
      <c r="H17" s="25">
        <v>35780</v>
      </c>
      <c r="I17" s="25">
        <v>22615</v>
      </c>
      <c r="J17" s="17">
        <v>13165</v>
      </c>
      <c r="K17" s="25">
        <v>249860</v>
      </c>
      <c r="L17" s="25">
        <v>17515</v>
      </c>
      <c r="M17" s="25">
        <v>70545</v>
      </c>
      <c r="N17" s="25">
        <v>16710</v>
      </c>
      <c r="O17" s="25">
        <v>7110</v>
      </c>
      <c r="P17" s="25">
        <v>23060</v>
      </c>
      <c r="Q17" s="25">
        <v>19210</v>
      </c>
      <c r="R17" s="25">
        <v>20245</v>
      </c>
      <c r="S17" s="25">
        <v>6195</v>
      </c>
      <c r="T17" s="25">
        <v>30910</v>
      </c>
      <c r="U17" s="17">
        <v>38360</v>
      </c>
      <c r="V17" s="25">
        <v>332770</v>
      </c>
      <c r="W17" s="25">
        <v>40270</v>
      </c>
      <c r="X17" s="25">
        <v>3605</v>
      </c>
      <c r="Y17" s="12" t="s">
        <v>33</v>
      </c>
    </row>
    <row r="18" spans="1:25">
      <c r="A18" s="5">
        <v>2010</v>
      </c>
      <c r="B18" s="27">
        <v>340815</v>
      </c>
      <c r="C18" s="15">
        <v>90475</v>
      </c>
      <c r="D18" s="25">
        <v>12510</v>
      </c>
      <c r="E18" s="25">
        <v>2455</v>
      </c>
      <c r="F18" s="25">
        <v>1745</v>
      </c>
      <c r="G18" s="25">
        <v>38175</v>
      </c>
      <c r="H18" s="25">
        <v>35590</v>
      </c>
      <c r="I18" s="25">
        <v>22155</v>
      </c>
      <c r="J18" s="17">
        <v>13435</v>
      </c>
      <c r="K18" s="25">
        <v>250340</v>
      </c>
      <c r="L18" s="25">
        <v>17155</v>
      </c>
      <c r="M18" s="25">
        <v>67975</v>
      </c>
      <c r="N18" s="25">
        <v>16605</v>
      </c>
      <c r="O18" s="25">
        <v>7260</v>
      </c>
      <c r="P18" s="25">
        <v>24300</v>
      </c>
      <c r="Q18" s="25">
        <v>19930</v>
      </c>
      <c r="R18" s="25">
        <v>21840</v>
      </c>
      <c r="S18" s="25">
        <v>5950</v>
      </c>
      <c r="T18" s="25">
        <v>30790</v>
      </c>
      <c r="U18" s="17">
        <v>38535</v>
      </c>
      <c r="V18" s="25">
        <v>334935</v>
      </c>
      <c r="W18" s="25">
        <v>39790</v>
      </c>
      <c r="X18" s="25">
        <v>3365</v>
      </c>
      <c r="Y18" s="12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10" t="s">
        <v>21</v>
      </c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1.222527872316137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0.61533166851106547</v>
      </c>
      <c r="D21" s="9">
        <f t="shared" si="0"/>
        <v>-1.178771860532013</v>
      </c>
      <c r="E21" s="9">
        <f t="shared" si="0"/>
        <v>-2.4073646160290174</v>
      </c>
      <c r="F21" s="9">
        <f t="shared" si="0"/>
        <v>-0.38609829987250599</v>
      </c>
      <c r="G21" s="9">
        <f t="shared" si="0"/>
        <v>2.8597166270646346</v>
      </c>
      <c r="H21" s="9">
        <f t="shared" si="0"/>
        <v>-0.35622776952365376</v>
      </c>
      <c r="I21" s="9">
        <f t="shared" si="0"/>
        <v>-0.73814674384524714</v>
      </c>
      <c r="J21" s="20">
        <f t="shared" si="0"/>
        <v>0.32205130497620083</v>
      </c>
      <c r="K21" s="9">
        <f t="shared" si="0"/>
        <v>1.4551717385329788</v>
      </c>
      <c r="L21" s="9">
        <f t="shared" si="0"/>
        <v>0.38457086622047942</v>
      </c>
      <c r="M21" s="9">
        <f t="shared" si="0"/>
        <v>1.3500775251989783</v>
      </c>
      <c r="N21" s="9">
        <f t="shared" si="0"/>
        <v>-0.20772769473094144</v>
      </c>
      <c r="O21" s="9">
        <f t="shared" si="0"/>
        <v>-0.49126516264589304</v>
      </c>
      <c r="P21" s="9">
        <f t="shared" si="0"/>
        <v>2.1731635406467831</v>
      </c>
      <c r="Q21" s="9">
        <f t="shared" si="0"/>
        <v>3.193040900802635</v>
      </c>
      <c r="R21" s="9">
        <f t="shared" si="0"/>
        <v>7.2471862838802359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2.6127527870764666</v>
      </c>
      <c r="T21" s="9">
        <f t="shared" si="1"/>
        <v>1.0951106463610305</v>
      </c>
      <c r="U21" s="20">
        <f t="shared" si="1"/>
        <v>0.13602915467441079</v>
      </c>
      <c r="V21" s="9">
        <f t="shared" si="1"/>
        <v>1.3049222240735237</v>
      </c>
      <c r="W21" s="9">
        <f t="shared" si="1"/>
        <v>-0.5028502844747873</v>
      </c>
      <c r="X21" s="9">
        <f t="shared" si="1"/>
        <v>-1.8771515275941231</v>
      </c>
      <c r="Y21" s="12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2.7196098599539642</v>
      </c>
      <c r="C22" s="9">
        <f t="shared" si="0"/>
        <v>1.9065987015067121</v>
      </c>
      <c r="D22" s="9">
        <f t="shared" si="0"/>
        <v>-0.49346683251997314</v>
      </c>
      <c r="E22" s="9">
        <f t="shared" si="0"/>
        <v>-9.8991252072914815</v>
      </c>
      <c r="F22" s="9">
        <f t="shared" si="0"/>
        <v>5.1769574900407012</v>
      </c>
      <c r="G22" s="9">
        <f t="shared" si="0"/>
        <v>1.5138771685671237</v>
      </c>
      <c r="H22" s="9">
        <f t="shared" si="0"/>
        <v>3.8468973018089381</v>
      </c>
      <c r="I22" s="9">
        <f t="shared" si="0"/>
        <v>1.8182129519435097</v>
      </c>
      <c r="J22" s="21">
        <f t="shared" si="0"/>
        <v>7.4843381543876486</v>
      </c>
      <c r="K22" s="9">
        <f t="shared" si="0"/>
        <v>3.0433638950746023</v>
      </c>
      <c r="L22" s="9">
        <f t="shared" si="0"/>
        <v>1.2406711447029872</v>
      </c>
      <c r="M22" s="9">
        <f t="shared" si="0"/>
        <v>3.2745562883381263</v>
      </c>
      <c r="N22" s="9">
        <f t="shared" si="0"/>
        <v>1.3113718677678632</v>
      </c>
      <c r="O22" s="9">
        <f t="shared" si="0"/>
        <v>0.57804752119678948</v>
      </c>
      <c r="P22" s="9">
        <f t="shared" si="0"/>
        <v>2.7104512884749576</v>
      </c>
      <c r="Q22" s="9">
        <f t="shared" si="0"/>
        <v>-0.26495203645882093</v>
      </c>
      <c r="R22" s="9">
        <f t="shared" si="0"/>
        <v>11.935481049775575</v>
      </c>
      <c r="S22" s="9">
        <f t="shared" si="1"/>
        <v>7.0508975368832605</v>
      </c>
      <c r="T22" s="9">
        <f t="shared" si="1"/>
        <v>3.8012859222814166</v>
      </c>
      <c r="U22" s="21">
        <f t="shared" si="1"/>
        <v>2.7415496273433204</v>
      </c>
      <c r="V22" s="9">
        <f t="shared" si="1"/>
        <v>2.9544186037553155</v>
      </c>
      <c r="W22" s="9">
        <f t="shared" si="1"/>
        <v>2.94486900032358</v>
      </c>
      <c r="X22" s="9">
        <f t="shared" si="1"/>
        <v>-6.4018675952983717</v>
      </c>
      <c r="Y22" s="12" t="str">
        <f t="shared" si="1"/>
        <v>n.a.</v>
      </c>
    </row>
    <row r="23" spans="1:25">
      <c r="A23" s="29" t="s">
        <v>24</v>
      </c>
      <c r="B23" s="19">
        <f t="shared" si="2"/>
        <v>0.77767256952163688</v>
      </c>
      <c r="C23" s="9">
        <f t="shared" si="0"/>
        <v>0.23115158461959329</v>
      </c>
      <c r="D23" s="9">
        <f t="shared" si="0"/>
        <v>-1.3834415402053657</v>
      </c>
      <c r="E23" s="9">
        <f t="shared" si="0"/>
        <v>-4.0642201300633563E-2</v>
      </c>
      <c r="F23" s="9">
        <f t="shared" si="0"/>
        <v>-1.9969131263245732</v>
      </c>
      <c r="G23" s="9">
        <f t="shared" si="0"/>
        <v>3.2669370923655627</v>
      </c>
      <c r="H23" s="9">
        <f t="shared" si="0"/>
        <v>-1.583673421255738</v>
      </c>
      <c r="I23" s="9">
        <f t="shared" si="0"/>
        <v>-1.4924648987271971</v>
      </c>
      <c r="J23" s="21">
        <f t="shared" si="0"/>
        <v>-1.7320788212414784</v>
      </c>
      <c r="K23" s="9">
        <f t="shared" si="0"/>
        <v>0.98350469280903408</v>
      </c>
      <c r="L23" s="9">
        <f t="shared" si="0"/>
        <v>0.12915523403371765</v>
      </c>
      <c r="M23" s="9">
        <f t="shared" si="0"/>
        <v>0.7797576101219672</v>
      </c>
      <c r="N23" s="9">
        <f t="shared" si="0"/>
        <v>-0.65900022691602889</v>
      </c>
      <c r="O23" s="9">
        <f t="shared" si="0"/>
        <v>-0.80983657018696142</v>
      </c>
      <c r="P23" s="9">
        <f t="shared" si="0"/>
        <v>2.0125259540000773</v>
      </c>
      <c r="Q23" s="9">
        <f t="shared" si="0"/>
        <v>4.253631864923002</v>
      </c>
      <c r="R23" s="9">
        <f t="shared" si="0"/>
        <v>5.8793698802140693</v>
      </c>
      <c r="S23" s="9">
        <f t="shared" si="1"/>
        <v>1.3175422721603436</v>
      </c>
      <c r="T23" s="9">
        <f t="shared" si="1"/>
        <v>0.29710032721663726</v>
      </c>
      <c r="U23" s="21">
        <f t="shared" si="1"/>
        <v>-0.63266511647684931</v>
      </c>
      <c r="V23" s="9">
        <f t="shared" si="1"/>
        <v>0.81524608999961057</v>
      </c>
      <c r="W23" s="9">
        <f t="shared" si="1"/>
        <v>-1.5144714381419511</v>
      </c>
      <c r="X23" s="9">
        <f t="shared" si="1"/>
        <v>-0.47755514051452952</v>
      </c>
      <c r="Y23" s="12" t="str">
        <f t="shared" si="1"/>
        <v>n.a.</v>
      </c>
    </row>
    <row r="25" spans="1:25">
      <c r="B25" s="33"/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28.70642406748793</v>
      </c>
      <c r="D29" s="24">
        <f t="shared" si="3"/>
        <v>5.0152054017834136</v>
      </c>
      <c r="E29" s="24">
        <f t="shared" si="3"/>
        <v>1.1580159098328264</v>
      </c>
      <c r="F29" s="24">
        <f t="shared" si="3"/>
        <v>0.63055168977544118</v>
      </c>
      <c r="G29" s="24">
        <f t="shared" si="3"/>
        <v>9.0923148291325191</v>
      </c>
      <c r="H29" s="24">
        <f t="shared" si="3"/>
        <v>12.81033623696373</v>
      </c>
      <c r="I29" s="24">
        <f t="shared" si="3"/>
        <v>8.3827294125732355</v>
      </c>
      <c r="J29" s="23">
        <f t="shared" si="3"/>
        <v>4.4276068243904954</v>
      </c>
      <c r="K29" s="24">
        <f t="shared" si="3"/>
        <v>71.29357593251207</v>
      </c>
      <c r="L29" s="24">
        <f t="shared" si="3"/>
        <v>5.6079583526622336</v>
      </c>
      <c r="M29" s="24">
        <f t="shared" si="3"/>
        <v>19.620981736336613</v>
      </c>
      <c r="N29" s="24">
        <f t="shared" si="3"/>
        <v>5.8622407779667718</v>
      </c>
      <c r="O29" s="24">
        <f t="shared" si="3"/>
        <v>2.6596567187258389</v>
      </c>
      <c r="P29" s="24">
        <f t="shared" si="3"/>
        <v>6.314107520230916</v>
      </c>
      <c r="Q29" s="24">
        <f t="shared" si="3"/>
        <v>4.5513117880521623</v>
      </c>
      <c r="R29" s="24">
        <f t="shared" si="3"/>
        <v>3.0221809872343348</v>
      </c>
      <c r="S29" s="24">
        <f t="shared" si="3"/>
        <v>1.462123945501091</v>
      </c>
      <c r="T29" s="24">
        <f t="shared" si="3"/>
        <v>9.1833754273834689</v>
      </c>
      <c r="U29" s="23">
        <f t="shared" si="3"/>
        <v>13.009638678418639</v>
      </c>
      <c r="V29" s="24">
        <f t="shared" si="3"/>
        <v>97.240692060546706</v>
      </c>
      <c r="W29" s="24">
        <f t="shared" si="3"/>
        <v>14.598903836571997</v>
      </c>
      <c r="X29" s="24">
        <f t="shared" si="3"/>
        <v>1.4793051904541004</v>
      </c>
      <c r="Y29" s="12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27.654943859128455</v>
      </c>
      <c r="D30" s="24">
        <f t="shared" si="4"/>
        <v>4.8853275296367746</v>
      </c>
      <c r="E30" s="24">
        <f t="shared" si="4"/>
        <v>0.99915912350991742</v>
      </c>
      <c r="F30" s="24">
        <f t="shared" si="4"/>
        <v>0.58861354305782265</v>
      </c>
      <c r="G30" s="24">
        <f t="shared" si="4"/>
        <v>9.1210367512489494</v>
      </c>
      <c r="H30" s="24">
        <f t="shared" si="4"/>
        <v>12.060806911674993</v>
      </c>
      <c r="I30" s="24">
        <f t="shared" si="4"/>
        <v>7.7327661538968862</v>
      </c>
      <c r="J30" s="23">
        <f t="shared" si="4"/>
        <v>4.3280407577781075</v>
      </c>
      <c r="K30" s="24">
        <f t="shared" si="4"/>
        <v>72.345056140871549</v>
      </c>
      <c r="L30" s="24">
        <f t="shared" si="4"/>
        <v>5.4492094112215792</v>
      </c>
      <c r="M30" s="24">
        <f t="shared" si="4"/>
        <v>18.970833127236155</v>
      </c>
      <c r="N30" s="24">
        <f t="shared" si="4"/>
        <v>6.2307299137689407</v>
      </c>
      <c r="O30" s="24">
        <f t="shared" si="4"/>
        <v>2.8936043923430774</v>
      </c>
      <c r="P30" s="24">
        <f t="shared" si="4"/>
        <v>6.3972564343539258</v>
      </c>
      <c r="Q30" s="24">
        <f t="shared" si="4"/>
        <v>4.6462548020642691</v>
      </c>
      <c r="R30" s="24">
        <f t="shared" si="4"/>
        <v>3.5877396910191095</v>
      </c>
      <c r="S30" s="24">
        <f t="shared" si="4"/>
        <v>1.6702115381444658</v>
      </c>
      <c r="T30" s="24">
        <f t="shared" si="4"/>
        <v>9.6865674102652886</v>
      </c>
      <c r="U30" s="23">
        <f t="shared" si="4"/>
        <v>12.812649420454733</v>
      </c>
      <c r="V30" s="24">
        <f t="shared" si="4"/>
        <v>97.45099009084764</v>
      </c>
      <c r="W30" s="24">
        <f t="shared" si="4"/>
        <v>13.648579578242733</v>
      </c>
      <c r="X30" s="24">
        <f t="shared" si="4"/>
        <v>1.2415294059454913</v>
      </c>
      <c r="Y30" s="12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28.365703918487682</v>
      </c>
      <c r="D31" s="24">
        <f t="shared" si="4"/>
        <v>4.9001344499700323</v>
      </c>
      <c r="E31" s="24">
        <f t="shared" si="4"/>
        <v>0.91847148202744078</v>
      </c>
      <c r="F31" s="24">
        <f t="shared" si="4"/>
        <v>0.59449565062446341</v>
      </c>
      <c r="G31" s="24">
        <f t="shared" si="4"/>
        <v>9.4066382647854461</v>
      </c>
      <c r="H31" s="24">
        <f t="shared" si="4"/>
        <v>12.545964071080299</v>
      </c>
      <c r="I31" s="24">
        <f t="shared" si="4"/>
        <v>7.9600861775711529</v>
      </c>
      <c r="J31" s="23">
        <f t="shared" si="4"/>
        <v>4.5858778935091449</v>
      </c>
      <c r="K31" s="24">
        <f t="shared" si="4"/>
        <v>71.634296081512318</v>
      </c>
      <c r="L31" s="24">
        <f t="shared" si="4"/>
        <v>5.183613302447637</v>
      </c>
      <c r="M31" s="24">
        <f t="shared" si="4"/>
        <v>19.922893752126093</v>
      </c>
      <c r="N31" s="24">
        <f t="shared" si="4"/>
        <v>6.1555407966565694</v>
      </c>
      <c r="O31" s="24">
        <f t="shared" si="4"/>
        <v>2.4929940226459104</v>
      </c>
      <c r="P31" s="24">
        <f t="shared" si="4"/>
        <v>5.7052143910064306</v>
      </c>
      <c r="Q31" s="24">
        <f t="shared" si="4"/>
        <v>4.8045615797061538</v>
      </c>
      <c r="R31" s="24">
        <f t="shared" si="4"/>
        <v>3.6836052030518527</v>
      </c>
      <c r="S31" s="24">
        <f t="shared" si="4"/>
        <v>1.6295984319569758</v>
      </c>
      <c r="T31" s="24">
        <f t="shared" si="4"/>
        <v>9.49411173926425</v>
      </c>
      <c r="U31" s="23">
        <f t="shared" si="4"/>
        <v>12.562162862650448</v>
      </c>
      <c r="V31" s="24">
        <f t="shared" si="4"/>
        <v>97.55560235206454</v>
      </c>
      <c r="W31" s="24">
        <f t="shared" si="4"/>
        <v>14.058931203732202</v>
      </c>
      <c r="X31" s="24">
        <f t="shared" si="4"/>
        <v>1.1776521471498225</v>
      </c>
      <c r="Y31" s="12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28.030182936495358</v>
      </c>
      <c r="D32" s="24">
        <f t="shared" si="4"/>
        <v>4.5591452395295011</v>
      </c>
      <c r="E32" s="24">
        <f t="shared" si="4"/>
        <v>0.78152246282616278</v>
      </c>
      <c r="F32" s="24">
        <f t="shared" si="4"/>
        <v>0.67689673757965818</v>
      </c>
      <c r="G32" s="24">
        <f t="shared" si="4"/>
        <v>8.7758790146158958</v>
      </c>
      <c r="H32" s="24">
        <f t="shared" si="4"/>
        <v>13.236739481944138</v>
      </c>
      <c r="I32" s="24">
        <f t="shared" si="4"/>
        <v>8.1639770457499754</v>
      </c>
      <c r="J32" s="23">
        <f t="shared" si="4"/>
        <v>5.0727624361941599</v>
      </c>
      <c r="K32" s="24">
        <f t="shared" si="4"/>
        <v>71.969817063504649</v>
      </c>
      <c r="L32" s="24">
        <f t="shared" si="4"/>
        <v>5.3692019910592563</v>
      </c>
      <c r="M32" s="24">
        <f t="shared" si="4"/>
        <v>19.940712089026981</v>
      </c>
      <c r="N32" s="24">
        <f t="shared" si="4"/>
        <v>5.6244253511302755</v>
      </c>
      <c r="O32" s="24">
        <f t="shared" si="4"/>
        <v>2.4967502615643133</v>
      </c>
      <c r="P32" s="24">
        <f t="shared" si="4"/>
        <v>6.3124187565391079</v>
      </c>
      <c r="Q32" s="24">
        <f t="shared" si="4"/>
        <v>4.1660061507244537</v>
      </c>
      <c r="R32" s="24">
        <f t="shared" si="4"/>
        <v>3.9107827906534354</v>
      </c>
      <c r="S32" s="24">
        <f t="shared" si="4"/>
        <v>1.6549887448083449</v>
      </c>
      <c r="T32" s="24">
        <f t="shared" si="4"/>
        <v>9.476554326115215</v>
      </c>
      <c r="U32" s="23">
        <f t="shared" si="4"/>
        <v>13.017976601883262</v>
      </c>
      <c r="V32" s="24">
        <f t="shared" si="4"/>
        <v>97.90907073333122</v>
      </c>
      <c r="W32" s="24">
        <f t="shared" si="4"/>
        <v>14.695158682349957</v>
      </c>
      <c r="X32" s="24">
        <f t="shared" si="4"/>
        <v>1.1191782124853367</v>
      </c>
      <c r="Y32" s="12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27.903394836292041</v>
      </c>
      <c r="D33" s="24">
        <f t="shared" si="4"/>
        <v>4.5492076598177142</v>
      </c>
      <c r="E33" s="24">
        <f t="shared" si="4"/>
        <v>0.79075232620915237</v>
      </c>
      <c r="F33" s="24">
        <f t="shared" si="4"/>
        <v>0.75740734859792302</v>
      </c>
      <c r="G33" s="24">
        <f t="shared" si="4"/>
        <v>9.4382165200546222</v>
      </c>
      <c r="H33" s="24">
        <f t="shared" si="4"/>
        <v>12.367810981612628</v>
      </c>
      <c r="I33" s="24">
        <f t="shared" si="4"/>
        <v>7.7471497983422788</v>
      </c>
      <c r="J33" s="23">
        <f t="shared" si="4"/>
        <v>4.6206611832703484</v>
      </c>
      <c r="K33" s="24">
        <f t="shared" si="4"/>
        <v>72.096605163707963</v>
      </c>
      <c r="L33" s="24">
        <f t="shared" si="4"/>
        <v>5.7845596875099243</v>
      </c>
      <c r="M33" s="24">
        <f t="shared" si="4"/>
        <v>19.478230493188097</v>
      </c>
      <c r="N33" s="24">
        <f t="shared" si="4"/>
        <v>5.5209755787735393</v>
      </c>
      <c r="O33" s="24">
        <f t="shared" si="4"/>
        <v>2.5897932611388104</v>
      </c>
      <c r="P33" s="24">
        <f t="shared" si="4"/>
        <v>6.1068944710851403</v>
      </c>
      <c r="Q33" s="24">
        <f t="shared" si="4"/>
        <v>4.4396455905236749</v>
      </c>
      <c r="R33" s="24">
        <f t="shared" si="4"/>
        <v>4.5269776747435611</v>
      </c>
      <c r="S33" s="24">
        <f t="shared" si="4"/>
        <v>1.7783988059322304</v>
      </c>
      <c r="T33" s="24">
        <f t="shared" si="4"/>
        <v>9.2556130712312239</v>
      </c>
      <c r="U33" s="23">
        <f t="shared" si="4"/>
        <v>12.615516529581758</v>
      </c>
      <c r="V33" s="24">
        <f t="shared" si="4"/>
        <v>97.726190098129507</v>
      </c>
      <c r="W33" s="24">
        <f t="shared" si="4"/>
        <v>13.915970656419702</v>
      </c>
      <c r="X33" s="24">
        <f t="shared" si="4"/>
        <v>1.2083584743878815</v>
      </c>
      <c r="Y33" s="12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27.670189617656199</v>
      </c>
      <c r="D34" s="24">
        <f t="shared" si="4"/>
        <v>4.4839912962387318</v>
      </c>
      <c r="E34" s="24">
        <f t="shared" si="4"/>
        <v>0.70718060304631636</v>
      </c>
      <c r="F34" s="24">
        <f t="shared" si="4"/>
        <v>0.73049424930059059</v>
      </c>
      <c r="G34" s="24">
        <f t="shared" si="4"/>
        <v>9.6440783338514144</v>
      </c>
      <c r="H34" s="24">
        <f t="shared" si="4"/>
        <v>12.104445135219148</v>
      </c>
      <c r="I34" s="24">
        <f t="shared" si="4"/>
        <v>7.5645010879701591</v>
      </c>
      <c r="J34" s="23">
        <f t="shared" si="4"/>
        <v>4.5399440472489898</v>
      </c>
      <c r="K34" s="24">
        <f t="shared" si="4"/>
        <v>72.329810382343794</v>
      </c>
      <c r="L34" s="24">
        <f t="shared" si="4"/>
        <v>5.7149518184644084</v>
      </c>
      <c r="M34" s="24">
        <f t="shared" si="4"/>
        <v>18.9881877525645</v>
      </c>
      <c r="N34" s="24">
        <f t="shared" si="4"/>
        <v>5.5735156978551439</v>
      </c>
      <c r="O34" s="24">
        <f t="shared" si="4"/>
        <v>2.4090767796083306</v>
      </c>
      <c r="P34" s="24">
        <f t="shared" si="4"/>
        <v>6.0444513521914827</v>
      </c>
      <c r="Q34" s="24">
        <f t="shared" si="4"/>
        <v>4.6316443891824681</v>
      </c>
      <c r="R34" s="24">
        <f t="shared" si="4"/>
        <v>4.5881255828411565</v>
      </c>
      <c r="S34" s="24">
        <f t="shared" si="4"/>
        <v>2.3422443270127449</v>
      </c>
      <c r="T34" s="24">
        <f t="shared" si="4"/>
        <v>9.0845508237488346</v>
      </c>
      <c r="U34" s="23">
        <f t="shared" si="4"/>
        <v>12.953061858874729</v>
      </c>
      <c r="V34" s="24">
        <f t="shared" si="4"/>
        <v>97.895554864780848</v>
      </c>
      <c r="W34" s="24">
        <f t="shared" si="4"/>
        <v>13.542119987566057</v>
      </c>
      <c r="X34" s="24">
        <f t="shared" si="4"/>
        <v>1.1501398818775257</v>
      </c>
      <c r="Y34" s="12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26.971912862562718</v>
      </c>
      <c r="D35" s="24">
        <f t="shared" si="4"/>
        <v>4.4777261045159706</v>
      </c>
      <c r="E35" s="24">
        <f t="shared" si="4"/>
        <v>0.77407906009056426</v>
      </c>
      <c r="F35" s="24">
        <f t="shared" si="4"/>
        <v>0.68994003181985064</v>
      </c>
      <c r="G35" s="24">
        <f t="shared" si="4"/>
        <v>9.3914453555256383</v>
      </c>
      <c r="H35" s="24">
        <f t="shared" si="4"/>
        <v>11.638722310610698</v>
      </c>
      <c r="I35" s="24">
        <f t="shared" si="4"/>
        <v>7.4684861094113337</v>
      </c>
      <c r="J35" s="23">
        <f t="shared" si="4"/>
        <v>4.1702362011993639</v>
      </c>
      <c r="K35" s="24">
        <f t="shared" si="4"/>
        <v>73.028087137437282</v>
      </c>
      <c r="L35" s="24">
        <f t="shared" si="4"/>
        <v>5.5837718761473507</v>
      </c>
      <c r="M35" s="24">
        <f t="shared" si="4"/>
        <v>19.047546199975525</v>
      </c>
      <c r="N35" s="24">
        <f t="shared" si="4"/>
        <v>5.9295067923142817</v>
      </c>
      <c r="O35" s="24">
        <f t="shared" si="4"/>
        <v>2.349773589523926</v>
      </c>
      <c r="P35" s="24">
        <f t="shared" si="4"/>
        <v>5.9218577897442168</v>
      </c>
      <c r="Q35" s="24">
        <f t="shared" si="4"/>
        <v>4.7882756088606042</v>
      </c>
      <c r="R35" s="24">
        <f t="shared" si="4"/>
        <v>4.9596132664300576</v>
      </c>
      <c r="S35" s="24">
        <f t="shared" si="4"/>
        <v>2.1264227144780321</v>
      </c>
      <c r="T35" s="24">
        <f t="shared" si="4"/>
        <v>9.1956308897319783</v>
      </c>
      <c r="U35" s="23">
        <f t="shared" si="4"/>
        <v>13.125688410231307</v>
      </c>
      <c r="V35" s="24">
        <f t="shared" si="4"/>
        <v>98.083159955941738</v>
      </c>
      <c r="W35" s="24">
        <f t="shared" si="4"/>
        <v>13.102741402521112</v>
      </c>
      <c r="X35" s="24">
        <f t="shared" si="4"/>
        <v>1.1626483906498593</v>
      </c>
      <c r="Y35" s="12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27.196334218931906</v>
      </c>
      <c r="D36" s="24">
        <f t="shared" si="4"/>
        <v>4.6180482999492529</v>
      </c>
      <c r="E36" s="24">
        <f t="shared" si="4"/>
        <v>0.70449864175050003</v>
      </c>
      <c r="F36" s="24">
        <f t="shared" si="4"/>
        <v>0.60598823845487926</v>
      </c>
      <c r="G36" s="24">
        <f t="shared" si="4"/>
        <v>9.7540225081345717</v>
      </c>
      <c r="H36" s="24">
        <f t="shared" si="4"/>
        <v>11.513776530642705</v>
      </c>
      <c r="I36" s="24">
        <f t="shared" si="4"/>
        <v>7.1912594405803167</v>
      </c>
      <c r="J36" s="23">
        <f t="shared" si="4"/>
        <v>4.3225170900623899</v>
      </c>
      <c r="K36" s="24">
        <f t="shared" si="4"/>
        <v>72.803665781068091</v>
      </c>
      <c r="L36" s="24">
        <f t="shared" si="4"/>
        <v>5.4986716021373772</v>
      </c>
      <c r="M36" s="24">
        <f t="shared" si="4"/>
        <v>19.636407056927073</v>
      </c>
      <c r="N36" s="24">
        <f t="shared" si="4"/>
        <v>5.4688199647750677</v>
      </c>
      <c r="O36" s="24">
        <f t="shared" si="4"/>
        <v>2.2717096032717392</v>
      </c>
      <c r="P36" s="24">
        <f t="shared" si="4"/>
        <v>6.1748111883936838</v>
      </c>
      <c r="Q36" s="24">
        <f t="shared" si="4"/>
        <v>5.2628436669751339</v>
      </c>
      <c r="R36" s="24">
        <f t="shared" si="4"/>
        <v>5.4568793098301445</v>
      </c>
      <c r="S36" s="24">
        <f t="shared" si="4"/>
        <v>2.0702110510761518</v>
      </c>
      <c r="T36" s="24">
        <f t="shared" si="4"/>
        <v>8.8450401504522524</v>
      </c>
      <c r="U36" s="23">
        <f t="shared" si="4"/>
        <v>12.11827218722947</v>
      </c>
      <c r="V36" s="24">
        <f t="shared" si="4"/>
        <v>97.935759276396311</v>
      </c>
      <c r="W36" s="24">
        <f t="shared" si="4"/>
        <v>12.824263410848086</v>
      </c>
      <c r="X36" s="24">
        <f t="shared" si="4"/>
        <v>0.93734141317651265</v>
      </c>
      <c r="Y36" s="12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27.884113320702365</v>
      </c>
      <c r="D37" s="24">
        <f t="shared" si="4"/>
        <v>4.4367531440676702</v>
      </c>
      <c r="E37" s="24">
        <f t="shared" si="4"/>
        <v>0.73846429264071844</v>
      </c>
      <c r="F37" s="24">
        <f t="shared" si="4"/>
        <v>0.67282302218376577</v>
      </c>
      <c r="G37" s="24">
        <f t="shared" si="4"/>
        <v>10.314630544076621</v>
      </c>
      <c r="H37" s="24">
        <f t="shared" si="4"/>
        <v>11.721442317733587</v>
      </c>
      <c r="I37" s="24">
        <f t="shared" si="4"/>
        <v>7.3533141382345484</v>
      </c>
      <c r="J37" s="23">
        <f t="shared" si="4"/>
        <v>4.3681281794990374</v>
      </c>
      <c r="K37" s="24">
        <f t="shared" si="4"/>
        <v>72.115886679297631</v>
      </c>
      <c r="L37" s="24">
        <f t="shared" si="4"/>
        <v>5.7630051767092834</v>
      </c>
      <c r="M37" s="24">
        <f t="shared" si="4"/>
        <v>19.030001044292938</v>
      </c>
      <c r="N37" s="24">
        <f t="shared" si="4"/>
        <v>5.2348913189419823</v>
      </c>
      <c r="O37" s="24">
        <f t="shared" si="4"/>
        <v>2.3004281601050258</v>
      </c>
      <c r="P37" s="24">
        <f t="shared" si="4"/>
        <v>6.5313064104667991</v>
      </c>
      <c r="Q37" s="24">
        <f t="shared" si="4"/>
        <v>5.5616058241709059</v>
      </c>
      <c r="R37" s="24">
        <f t="shared" si="4"/>
        <v>5.5914427652877023</v>
      </c>
      <c r="S37" s="24">
        <f t="shared" si="4"/>
        <v>2.0497978547239337</v>
      </c>
      <c r="T37" s="24">
        <f t="shared" si="4"/>
        <v>9.0808730288970771</v>
      </c>
      <c r="U37" s="23">
        <f t="shared" si="4"/>
        <v>10.972535095701989</v>
      </c>
      <c r="V37" s="24">
        <f t="shared" si="4"/>
        <v>98.160552580149485</v>
      </c>
      <c r="W37" s="24">
        <f t="shared" si="4"/>
        <v>13.132729632558071</v>
      </c>
      <c r="X37" s="24">
        <f t="shared" si="4"/>
        <v>1.0040130685802091</v>
      </c>
      <c r="Y37" s="12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27.017496270174963</v>
      </c>
      <c r="D38" s="24">
        <f t="shared" si="4"/>
        <v>4.2663170426631698</v>
      </c>
      <c r="E38" s="24">
        <f t="shared" si="4"/>
        <v>0.75651400756514009</v>
      </c>
      <c r="F38" s="24">
        <f t="shared" si="4"/>
        <v>0.50785900507859005</v>
      </c>
      <c r="G38" s="24">
        <f t="shared" si="4"/>
        <v>10.42542610425426</v>
      </c>
      <c r="H38" s="24">
        <f t="shared" si="4"/>
        <v>11.061380110613801</v>
      </c>
      <c r="I38" s="24">
        <f t="shared" si="4"/>
        <v>6.7136850671368498</v>
      </c>
      <c r="J38" s="23">
        <f t="shared" si="4"/>
        <v>4.3476950434769508</v>
      </c>
      <c r="K38" s="24">
        <f t="shared" si="4"/>
        <v>72.982503729825027</v>
      </c>
      <c r="L38" s="24">
        <f t="shared" si="4"/>
        <v>5.4508190545081909</v>
      </c>
      <c r="M38" s="24">
        <f t="shared" si="4"/>
        <v>19.963229199632295</v>
      </c>
      <c r="N38" s="24">
        <f t="shared" si="4"/>
        <v>5.3001190530011906</v>
      </c>
      <c r="O38" s="24">
        <f t="shared" si="4"/>
        <v>2.24090902240909</v>
      </c>
      <c r="P38" s="24">
        <f t="shared" si="4"/>
        <v>6.5418870654188703</v>
      </c>
      <c r="Q38" s="24">
        <f t="shared" si="4"/>
        <v>5.4568470545684704</v>
      </c>
      <c r="R38" s="24">
        <f t="shared" si="4"/>
        <v>5.6813900568139006</v>
      </c>
      <c r="S38" s="24">
        <f t="shared" si="4"/>
        <v>2.0947300209473005</v>
      </c>
      <c r="T38" s="24">
        <f t="shared" si="4"/>
        <v>9.1474900914749018</v>
      </c>
      <c r="U38" s="23">
        <f t="shared" si="4"/>
        <v>11.105083111050831</v>
      </c>
      <c r="V38" s="24">
        <f t="shared" si="4"/>
        <v>98.104193981041945</v>
      </c>
      <c r="W38" s="24">
        <f t="shared" si="4"/>
        <v>12.325753123257531</v>
      </c>
      <c r="X38" s="24">
        <f t="shared" si="4"/>
        <v>0.87406000874060008</v>
      </c>
      <c r="Y38" s="12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26.48562680222361</v>
      </c>
      <c r="D39" s="24">
        <f t="shared" si="4"/>
        <v>3.8422664169565088</v>
      </c>
      <c r="E39" s="24">
        <f t="shared" si="4"/>
        <v>0.77885787330182221</v>
      </c>
      <c r="F39" s="24">
        <f t="shared" si="4"/>
        <v>0.53657956538541574</v>
      </c>
      <c r="G39" s="24">
        <f t="shared" si="4"/>
        <v>10.530931359433989</v>
      </c>
      <c r="H39" s="24">
        <f t="shared" si="4"/>
        <v>10.796991587145872</v>
      </c>
      <c r="I39" s="24">
        <f t="shared" si="4"/>
        <v>6.7570379618894743</v>
      </c>
      <c r="J39" s="23">
        <f t="shared" si="4"/>
        <v>4.0399536252563992</v>
      </c>
      <c r="K39" s="24">
        <f t="shared" si="4"/>
        <v>73.514373197776393</v>
      </c>
      <c r="L39" s="24">
        <f t="shared" si="4"/>
        <v>5.1145991260144479</v>
      </c>
      <c r="M39" s="24">
        <f t="shared" si="4"/>
        <v>20.135854216831653</v>
      </c>
      <c r="N39" s="24">
        <f t="shared" si="4"/>
        <v>5.4713279229465801</v>
      </c>
      <c r="O39" s="24">
        <f t="shared" si="4"/>
        <v>2.4941288385504921</v>
      </c>
      <c r="P39" s="24">
        <f t="shared" si="4"/>
        <v>6.7496061119533879</v>
      </c>
      <c r="Q39" s="24">
        <f t="shared" si="4"/>
        <v>5.4891643627931863</v>
      </c>
      <c r="R39" s="24">
        <f t="shared" si="4"/>
        <v>5.7641428104283712</v>
      </c>
      <c r="S39" s="24">
        <f t="shared" si="4"/>
        <v>2.064567912244716</v>
      </c>
      <c r="T39" s="24">
        <f t="shared" si="4"/>
        <v>9.1486072713219784</v>
      </c>
      <c r="U39" s="23">
        <f t="shared" si="4"/>
        <v>11.082374624691578</v>
      </c>
      <c r="V39" s="24">
        <f t="shared" si="4"/>
        <v>98.415529593626445</v>
      </c>
      <c r="W39" s="24">
        <f t="shared" si="4"/>
        <v>12.11242902583311</v>
      </c>
      <c r="X39" s="24">
        <f t="shared" si="4"/>
        <v>0.95722227176788854</v>
      </c>
      <c r="Y39" s="12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26.314555022941494</v>
      </c>
      <c r="D40" s="24">
        <f t="shared" si="4"/>
        <v>3.6706392834630659</v>
      </c>
      <c r="E40" s="24">
        <f t="shared" si="4"/>
        <v>0.84729612853101133</v>
      </c>
      <c r="F40" s="24">
        <f t="shared" si="4"/>
        <v>0.50280721814210527</v>
      </c>
      <c r="G40" s="24">
        <f t="shared" si="4"/>
        <v>10.693815324625826</v>
      </c>
      <c r="H40" s="24">
        <f t="shared" si="4"/>
        <v>10.599997068179485</v>
      </c>
      <c r="I40" s="24">
        <f t="shared" si="4"/>
        <v>6.5672779512438249</v>
      </c>
      <c r="J40" s="23">
        <f t="shared" si="4"/>
        <v>4.0327191169356613</v>
      </c>
      <c r="K40" s="24">
        <f t="shared" si="4"/>
        <v>73.685444977058495</v>
      </c>
      <c r="L40" s="24">
        <f t="shared" si="4"/>
        <v>5.3417769764135041</v>
      </c>
      <c r="M40" s="24">
        <f t="shared" si="4"/>
        <v>20.0961637128575</v>
      </c>
      <c r="N40" s="24">
        <f t="shared" si="4"/>
        <v>5.2479587199671638</v>
      </c>
      <c r="O40" s="24">
        <f t="shared" si="4"/>
        <v>2.5506838471348785</v>
      </c>
      <c r="P40" s="24">
        <f t="shared" si="4"/>
        <v>6.6229825410088399</v>
      </c>
      <c r="Q40" s="24">
        <f t="shared" ref="Q40:Y40" si="5">IF(ISERROR((Q16/$B16)*100),"..",(Q16/$B16)*100)</f>
        <v>5.6261635662664737</v>
      </c>
      <c r="R40" s="24">
        <f t="shared" si="5"/>
        <v>5.7786182329917768</v>
      </c>
      <c r="S40" s="24">
        <f t="shared" si="5"/>
        <v>1.9980356802556547</v>
      </c>
      <c r="T40" s="24">
        <f t="shared" si="5"/>
        <v>9.1956550419983287</v>
      </c>
      <c r="U40" s="23">
        <f t="shared" si="5"/>
        <v>11.227406658164387</v>
      </c>
      <c r="V40" s="24">
        <f t="shared" si="5"/>
        <v>98.355248691675087</v>
      </c>
      <c r="W40" s="24">
        <f t="shared" si="5"/>
        <v>11.950100414852603</v>
      </c>
      <c r="X40" s="24">
        <f t="shared" si="5"/>
        <v>1.0657167568201473</v>
      </c>
      <c r="Y40" s="12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26.214452352124738</v>
      </c>
      <c r="D41" s="24">
        <f t="shared" si="6"/>
        <v>3.5791276614594101</v>
      </c>
      <c r="E41" s="24">
        <f t="shared" si="6"/>
        <v>0.82538463810058171</v>
      </c>
      <c r="F41" s="24">
        <f t="shared" si="6"/>
        <v>0.50054631899122937</v>
      </c>
      <c r="G41" s="24">
        <f t="shared" si="6"/>
        <v>10.743289135634763</v>
      </c>
      <c r="H41" s="24">
        <f t="shared" si="6"/>
        <v>10.566104597938754</v>
      </c>
      <c r="I41" s="24">
        <f t="shared" si="6"/>
        <v>6.6783805333254582</v>
      </c>
      <c r="J41" s="23">
        <f t="shared" si="6"/>
        <v>3.8877240646132947</v>
      </c>
      <c r="K41" s="24">
        <f t="shared" si="6"/>
        <v>73.785547647875262</v>
      </c>
      <c r="L41" s="24">
        <f t="shared" si="6"/>
        <v>5.1723119629093697</v>
      </c>
      <c r="M41" s="24">
        <f t="shared" si="6"/>
        <v>20.832472019608421</v>
      </c>
      <c r="N41" s="24">
        <f t="shared" si="6"/>
        <v>4.9345893748338892</v>
      </c>
      <c r="O41" s="24">
        <f t="shared" si="6"/>
        <v>2.0996367716977233</v>
      </c>
      <c r="P41" s="24">
        <f t="shared" si="6"/>
        <v>6.8097923987833333</v>
      </c>
      <c r="Q41" s="24">
        <f t="shared" si="6"/>
        <v>5.6728582819005995</v>
      </c>
      <c r="R41" s="24">
        <f t="shared" si="6"/>
        <v>5.9785016094262167</v>
      </c>
      <c r="S41" s="24">
        <f t="shared" si="6"/>
        <v>1.8294303517113073</v>
      </c>
      <c r="T41" s="24">
        <f t="shared" si="6"/>
        <v>9.127956766972801</v>
      </c>
      <c r="U41" s="23">
        <f t="shared" si="6"/>
        <v>11.327998110031597</v>
      </c>
      <c r="V41" s="24">
        <f t="shared" si="6"/>
        <v>98.269497681835631</v>
      </c>
      <c r="W41" s="24">
        <f t="shared" si="6"/>
        <v>11.892035555030564</v>
      </c>
      <c r="X41" s="24">
        <f t="shared" si="6"/>
        <v>1.0645837639901958</v>
      </c>
      <c r="Y41" s="12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26.546660211551721</v>
      </c>
      <c r="D42" s="24">
        <f t="shared" si="6"/>
        <v>3.6706130892126225</v>
      </c>
      <c r="E42" s="24">
        <f t="shared" si="6"/>
        <v>0.72033214500535481</v>
      </c>
      <c r="F42" s="24">
        <f t="shared" si="6"/>
        <v>0.51200798086938659</v>
      </c>
      <c r="G42" s="24">
        <f t="shared" si="6"/>
        <v>11.201091501254346</v>
      </c>
      <c r="H42" s="24">
        <f t="shared" si="6"/>
        <v>10.442615495210012</v>
      </c>
      <c r="I42" s="24">
        <f t="shared" si="6"/>
        <v>6.5005941639892608</v>
      </c>
      <c r="J42" s="23">
        <f t="shared" si="6"/>
        <v>3.9420213312207504</v>
      </c>
      <c r="K42" s="24">
        <f t="shared" si="6"/>
        <v>73.453339788448275</v>
      </c>
      <c r="L42" s="24">
        <f t="shared" si="6"/>
        <v>5.0335225855669501</v>
      </c>
      <c r="M42" s="24">
        <f t="shared" si="6"/>
        <v>19.944838108651322</v>
      </c>
      <c r="N42" s="24">
        <f t="shared" si="6"/>
        <v>4.8721447119404964</v>
      </c>
      <c r="O42" s="24">
        <f t="shared" si="6"/>
        <v>2.1301879318691959</v>
      </c>
      <c r="P42" s="24">
        <f t="shared" si="6"/>
        <v>7.1299678711324326</v>
      </c>
      <c r="Q42" s="24">
        <f t="shared" si="6"/>
        <v>5.8477473115913323</v>
      </c>
      <c r="R42" s="24">
        <f t="shared" si="6"/>
        <v>6.408168654548656</v>
      </c>
      <c r="S42" s="24">
        <f t="shared" si="6"/>
        <v>1.7458151783225504</v>
      </c>
      <c r="T42" s="24">
        <f t="shared" si="6"/>
        <v>9.0342267799245928</v>
      </c>
      <c r="U42" s="23">
        <f t="shared" si="6"/>
        <v>11.306720654900753</v>
      </c>
      <c r="V42" s="24">
        <f t="shared" si="6"/>
        <v>98.274723823775361</v>
      </c>
      <c r="W42" s="24">
        <f t="shared" si="6"/>
        <v>11.674955621084752</v>
      </c>
      <c r="X42" s="24">
        <f t="shared" si="6"/>
        <v>0.98733917227821544</v>
      </c>
      <c r="Y42" s="12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V45" s="1" t="s">
        <v>20</v>
      </c>
      <c r="W45" s="1" t="s">
        <v>25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Contents'!B59</f>
        <v>Table 42: Average Weekly Hours Worked, Nova Scotia, Business Sector Industries, 1997-2010</v>
      </c>
      <c r="C1" s="7"/>
      <c r="K1" s="7" t="str">
        <f>B1 &amp; " (continued)"</f>
        <v>Table 42: Average Weekly Hours Worked, Nova Scotia, Business Sector Industries, 1997-2010 (continued)</v>
      </c>
      <c r="L1" s="7"/>
      <c r="V1" s="7" t="str">
        <f>K1</f>
        <v>Table 42: Average Weekly Hours Worked,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168</v>
      </c>
      <c r="C4" s="78"/>
      <c r="D4" s="78"/>
      <c r="E4" s="78"/>
      <c r="F4" s="78"/>
      <c r="G4" s="78"/>
      <c r="H4" s="78"/>
      <c r="I4" s="78"/>
      <c r="J4" s="78"/>
      <c r="K4" s="78" t="s">
        <v>168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168</v>
      </c>
      <c r="W4" s="76"/>
      <c r="X4" s="76"/>
      <c r="Y4" s="76"/>
    </row>
    <row r="5" spans="1:25">
      <c r="A5" s="5">
        <v>1997</v>
      </c>
      <c r="B5" s="28">
        <f>IF(ISERROR(((Hrs_Wkd_NS!B5*1000000)/Jobs_NS!B5)/52),"..",((Hrs_Wkd_NS!B5*1000000)/Jobs_NS!B5)/52)</f>
        <v>35.143575734266939</v>
      </c>
      <c r="C5" s="22">
        <f>IF(ISERROR(((Hrs_Wkd_NS!C5*1000000)/Jobs_NS!C5)/52),"..",((Hrs_Wkd_NS!C5*1000000)/Jobs_NS!C5)/52)</f>
        <v>39.236616268577002</v>
      </c>
      <c r="D5" s="24">
        <f>IF(ISERROR(((Hrs_Wkd_NS!D5*1000000)/Jobs_NS!D5)/52),"..",((Hrs_Wkd_NS!D5*1000000)/Jobs_NS!D5)/52)</f>
        <v>40.954489155928009</v>
      </c>
      <c r="E5" s="24">
        <f>IF(ISERROR(((Hrs_Wkd_NS!E5*1000000)/Jobs_NS!E5)/52),"..",((Hrs_Wkd_NS!E5*1000000)/Jobs_NS!E5)/52)</f>
        <v>41.588678383930606</v>
      </c>
      <c r="F5" s="24">
        <f>IF(ISERROR(((Hrs_Wkd_NS!F5*1000000)/Jobs_NS!F5)/52),"..",((Hrs_Wkd_NS!F5*1000000)/Jobs_NS!F5)/52)</f>
        <v>36.82666107734228</v>
      </c>
      <c r="G5" s="24">
        <f>IF(ISERROR(((Hrs_Wkd_NS!G5*1000000)/Jobs_NS!G5)/52),"..",((Hrs_Wkd_NS!G5*1000000)/Jobs_NS!G5)/52)</f>
        <v>39.525553811268097</v>
      </c>
      <c r="H5" s="24">
        <f>IF(ISERROR(((Hrs_Wkd_NS!H5*1000000)/Jobs_NS!H5)/52),"..",((Hrs_Wkd_NS!H5*1000000)/Jobs_NS!H5)/52)</f>
        <v>38.265000825354903</v>
      </c>
      <c r="I5" s="24">
        <f>IF(ISERROR(((Hrs_Wkd_NS!I5*1000000)/Jobs_NS!I5)/52),"..",((Hrs_Wkd_NS!I5*1000000)/Jobs_NS!I5)/52)</f>
        <v>37.641698330364036</v>
      </c>
      <c r="J5" s="23">
        <f>IF(ISERROR(((Hrs_Wkd_NS!J5*1000000)/Jobs_NS!J5)/52),"..",((Hrs_Wkd_NS!J5*1000000)/Jobs_NS!J5)/52)</f>
        <v>39.445091191307718</v>
      </c>
      <c r="K5" s="24">
        <f>IF(ISERROR(((Hrs_Wkd_NS!K5*1000000)/Jobs_NS!K5)/52),"..",((Hrs_Wkd_NS!K5*1000000)/Jobs_NS!K5)/52)</f>
        <v>33.495509190171198</v>
      </c>
      <c r="L5" s="24">
        <f>IF(ISERROR(((Hrs_Wkd_NS!L5*1000000)/Jobs_NS!L5)/52),"..",((Hrs_Wkd_NS!L5*1000000)/Jobs_NS!L5)/52)</f>
        <v>39.143806561085974</v>
      </c>
      <c r="M5" s="24">
        <f>IF(ISERROR(((Hrs_Wkd_NS!M5*1000000)/Jobs_NS!M5)/52),"..",((Hrs_Wkd_NS!M5*1000000)/Jobs_NS!M5)/52)</f>
        <v>32.319816785666177</v>
      </c>
      <c r="N5" s="24">
        <f>IF(ISERROR(((Hrs_Wkd_NS!N5*1000000)/Jobs_NS!N5)/52),"..",((Hrs_Wkd_NS!N5*1000000)/Jobs_NS!N5)/52)</f>
        <v>39.417440707006946</v>
      </c>
      <c r="O5" s="24">
        <f>IF(ISERROR(((Hrs_Wkd_NS!O5*1000000)/Jobs_NS!O5)/52),"..",((Hrs_Wkd_NS!O5*1000000)/Jobs_NS!O5)/52)</f>
        <v>33.688630490956072</v>
      </c>
      <c r="P5" s="24">
        <f>IF(ISERROR(((Hrs_Wkd_NS!P5*1000000)/Jobs_NS!P5)/52),"..",((Hrs_Wkd_NS!P5*1000000)/Jobs_NS!P5)/52)</f>
        <v>33.439037153322872</v>
      </c>
      <c r="Q5" s="24">
        <f>IF(ISERROR(((Hrs_Wkd_NS!Q5*1000000)/Jobs_NS!Q5)/52),"..",((Hrs_Wkd_NS!Q5*1000000)/Jobs_NS!Q5)/52)</f>
        <v>36.347533176525253</v>
      </c>
      <c r="R5" s="24">
        <f>IF(ISERROR(((Hrs_Wkd_NS!R5*1000000)/Jobs_NS!R5)/52),"..",((Hrs_Wkd_NS!R5*1000000)/Jobs_NS!R5)/52)</f>
        <v>32.2932610311803</v>
      </c>
      <c r="S5" s="24">
        <f>IF(ISERROR(((Hrs_Wkd_NS!S5*1000000)/Jobs_NS!S5)/52),"..",((Hrs_Wkd_NS!S5*1000000)/Jobs_NS!S5)/52)</f>
        <v>30.376028202115158</v>
      </c>
      <c r="T5" s="24">
        <f>IF(ISERROR(((Hrs_Wkd_NS!T5*1000000)/Jobs_NS!T5)/52),"..",((Hrs_Wkd_NS!T5*1000000)/Jobs_NS!T5)/52)</f>
        <v>32.122040728214721</v>
      </c>
      <c r="U5" s="23">
        <f>IF(ISERROR(((Hrs_Wkd_NS!U5*1000000)/Jobs_NS!U5)/52),"..",((Hrs_Wkd_NS!U5*1000000)/Jobs_NS!U5)/52)</f>
        <v>30.755008330285669</v>
      </c>
      <c r="V5" s="24">
        <f>IF(ISERROR(((Hrs_Wkd_NS!V5*1000000)/Jobs_NS!V5)/52),"..",((Hrs_Wkd_NS!V5*1000000)/Jobs_NS!V5)/52)</f>
        <v>34.986021275930632</v>
      </c>
      <c r="W5" s="24">
        <f>IF(ISERROR(((Hrs_Wkd_NS!W5*1000000)/Jobs_NS!W5)/52),"..",((Hrs_Wkd_NS!W5*1000000)/Jobs_NS!W5)/52)</f>
        <v>38.466517594445101</v>
      </c>
      <c r="X5" s="24">
        <f>IF(ISERROR(((Hrs_Wkd_NS!X5*1000000)/Jobs_NS!X5)/52),"..",((Hrs_Wkd_NS!X5*1000000)/Jobs_NS!X5)/52)</f>
        <v>40.047351022960775</v>
      </c>
      <c r="Y5" s="11" t="str">
        <f>IF(ISERROR(((Hrs_Wkd_NS!Y5*1000000)/Jobs_NS!Y5)/52),"..",((Hrs_Wkd_NS!Y5*1000000)/Jobs_NS!Y5)/52)</f>
        <v>..</v>
      </c>
    </row>
    <row r="6" spans="1:25">
      <c r="A6" s="5">
        <v>1998</v>
      </c>
      <c r="B6" s="28">
        <f>IF(ISERROR(((Hrs_Wkd_NS!B6*1000000)/Jobs_NS!B6)/52),"..",((Hrs_Wkd_NS!B6*1000000)/Jobs_NS!B6)/52)</f>
        <v>35.291383362313766</v>
      </c>
      <c r="C6" s="22">
        <f>IF(ISERROR(((Hrs_Wkd_NS!C6*1000000)/Jobs_NS!C6)/52),"..",((Hrs_Wkd_NS!C6*1000000)/Jobs_NS!C6)/52)</f>
        <v>39.11185100596655</v>
      </c>
      <c r="D6" s="24">
        <f>IF(ISERROR(((Hrs_Wkd_NS!D6*1000000)/Jobs_NS!D6)/52),"..",((Hrs_Wkd_NS!D6*1000000)/Jobs_NS!D6)/52)</f>
        <v>41.087515252213194</v>
      </c>
      <c r="E6" s="24">
        <f>IF(ISERROR(((Hrs_Wkd_NS!E6*1000000)/Jobs_NS!E6)/52),"..",((Hrs_Wkd_NS!E6*1000000)/Jobs_NS!E6)/52)</f>
        <v>39.629347550139634</v>
      </c>
      <c r="F6" s="24">
        <f>IF(ISERROR(((Hrs_Wkd_NS!F6*1000000)/Jobs_NS!F6)/52),"..",((Hrs_Wkd_NS!F6*1000000)/Jobs_NS!F6)/52)</f>
        <v>37.588881706528767</v>
      </c>
      <c r="G6" s="24">
        <f>IF(ISERROR(((Hrs_Wkd_NS!G6*1000000)/Jobs_NS!G6)/52),"..",((Hrs_Wkd_NS!G6*1000000)/Jobs_NS!G6)/52)</f>
        <v>40.004310584570888</v>
      </c>
      <c r="H6" s="24">
        <f>IF(ISERROR(((Hrs_Wkd_NS!H6*1000000)/Jobs_NS!H6)/52),"..",((Hrs_Wkd_NS!H6*1000000)/Jobs_NS!H6)/52)</f>
        <v>37.66812135233188</v>
      </c>
      <c r="I6" s="24">
        <f>IF(ISERROR(((Hrs_Wkd_NS!I6*1000000)/Jobs_NS!I6)/52),"..",((Hrs_Wkd_NS!I6*1000000)/Jobs_NS!I6)/52)</f>
        <v>36.704116778743646</v>
      </c>
      <c r="J6" s="23">
        <f>IF(ISERROR(((Hrs_Wkd_NS!J6*1000000)/Jobs_NS!J6)/52),"..",((Hrs_Wkd_NS!J6*1000000)/Jobs_NS!J6)/52)</f>
        <v>39.390476190476193</v>
      </c>
      <c r="K6" s="24">
        <f>IF(ISERROR(((Hrs_Wkd_NS!K6*1000000)/Jobs_NS!K6)/52),"..",((Hrs_Wkd_NS!K6*1000000)/Jobs_NS!K6)/52)</f>
        <v>33.830954359465231</v>
      </c>
      <c r="L6" s="24">
        <f>IF(ISERROR(((Hrs_Wkd_NS!L6*1000000)/Jobs_NS!L6)/52),"..",((Hrs_Wkd_NS!L6*1000000)/Jobs_NS!L6)/52)</f>
        <v>38.954963342255319</v>
      </c>
      <c r="M6" s="24">
        <f>IF(ISERROR(((Hrs_Wkd_NS!M6*1000000)/Jobs_NS!M6)/52),"..",((Hrs_Wkd_NS!M6*1000000)/Jobs_NS!M6)/52)</f>
        <v>32.061533113158355</v>
      </c>
      <c r="N6" s="24">
        <f>IF(ISERROR(((Hrs_Wkd_NS!N6*1000000)/Jobs_NS!N6)/52),"..",((Hrs_Wkd_NS!N6*1000000)/Jobs_NS!N6)/52)</f>
        <v>40.925560282533027</v>
      </c>
      <c r="O6" s="24">
        <f>IF(ISERROR(((Hrs_Wkd_NS!O6*1000000)/Jobs_NS!O6)/52),"..",((Hrs_Wkd_NS!O6*1000000)/Jobs_NS!O6)/52)</f>
        <v>33.745342976112212</v>
      </c>
      <c r="P6" s="24">
        <f>IF(ISERROR(((Hrs_Wkd_NS!P6*1000000)/Jobs_NS!P6)/52),"..",((Hrs_Wkd_NS!P6*1000000)/Jobs_NS!P6)/52)</f>
        <v>32.397898493259319</v>
      </c>
      <c r="Q6" s="24">
        <f>IF(ISERROR(((Hrs_Wkd_NS!Q6*1000000)/Jobs_NS!Q6)/52),"..",((Hrs_Wkd_NS!Q6*1000000)/Jobs_NS!Q6)/52)</f>
        <v>36.69951411257302</v>
      </c>
      <c r="R6" s="24">
        <f>IF(ISERROR(((Hrs_Wkd_NS!R6*1000000)/Jobs_NS!R6)/52),"..",((Hrs_Wkd_NS!R6*1000000)/Jobs_NS!R6)/52)</f>
        <v>34.033865950226243</v>
      </c>
      <c r="S6" s="24">
        <f>IF(ISERROR(((Hrs_Wkd_NS!S6*1000000)/Jobs_NS!S6)/52),"..",((Hrs_Wkd_NS!S6*1000000)/Jobs_NS!S6)/52)</f>
        <v>29.987090895284382</v>
      </c>
      <c r="T6" s="24">
        <f>IF(ISERROR(((Hrs_Wkd_NS!T6*1000000)/Jobs_NS!T6)/52),"..",((Hrs_Wkd_NS!T6*1000000)/Jobs_NS!T6)/52)</f>
        <v>32.938134206219317</v>
      </c>
      <c r="U6" s="23">
        <f>IF(ISERROR(((Hrs_Wkd_NS!U6*1000000)/Jobs_NS!U6)/52),"..",((Hrs_Wkd_NS!U6*1000000)/Jobs_NS!U6)/52)</f>
        <v>31.635370163230156</v>
      </c>
      <c r="V6" s="24">
        <f>IF(ISERROR(((Hrs_Wkd_NS!V6*1000000)/Jobs_NS!V6)/52),"..",((Hrs_Wkd_NS!V6*1000000)/Jobs_NS!V6)/52)</f>
        <v>35.191087569058979</v>
      </c>
      <c r="W6" s="24">
        <f>IF(ISERROR(((Hrs_Wkd_NS!W6*1000000)/Jobs_NS!W6)/52),"..",((Hrs_Wkd_NS!W6*1000000)/Jobs_NS!W6)/52)</f>
        <v>37.808277733380415</v>
      </c>
      <c r="X6" s="24">
        <f>IF(ISERROR(((Hrs_Wkd_NS!X6*1000000)/Jobs_NS!X6)/52),"..",((Hrs_Wkd_NS!X6*1000000)/Jobs_NS!X6)/52)</f>
        <v>38.400245173153536</v>
      </c>
      <c r="Y6" s="11" t="str">
        <f>IF(ISERROR(((Hrs_Wkd_NS!Y6*1000000)/Jobs_NS!Y6)/52),"..",((Hrs_Wkd_NS!Y6*1000000)/Jobs_NS!Y6)/52)</f>
        <v>..</v>
      </c>
    </row>
    <row r="7" spans="1:25">
      <c r="A7" s="5">
        <v>1999</v>
      </c>
      <c r="B7" s="28">
        <f>IF(ISERROR(((Hrs_Wkd_NS!B7*1000000)/Jobs_NS!B7)/52),"..",((Hrs_Wkd_NS!B7*1000000)/Jobs_NS!B7)/52)</f>
        <v>35.189382564368387</v>
      </c>
      <c r="C7" s="22">
        <f>IF(ISERROR(((Hrs_Wkd_NS!C7*1000000)/Jobs_NS!C7)/52),"..",((Hrs_Wkd_NS!C7*1000000)/Jobs_NS!C7)/52)</f>
        <v>39.506376211875619</v>
      </c>
      <c r="D7" s="24">
        <f>IF(ISERROR(((Hrs_Wkd_NS!D7*1000000)/Jobs_NS!D7)/52),"..",((Hrs_Wkd_NS!D7*1000000)/Jobs_NS!D7)/52)</f>
        <v>40.891290527654164</v>
      </c>
      <c r="E7" s="24">
        <f>IF(ISERROR(((Hrs_Wkd_NS!E7*1000000)/Jobs_NS!E7)/52),"..",((Hrs_Wkd_NS!E7*1000000)/Jobs_NS!E7)/52)</f>
        <v>41.629358296024968</v>
      </c>
      <c r="F7" s="24">
        <f>IF(ISERROR(((Hrs_Wkd_NS!F7*1000000)/Jobs_NS!F7)/52),"..",((Hrs_Wkd_NS!F7*1000000)/Jobs_NS!F7)/52)</f>
        <v>36.197862083420667</v>
      </c>
      <c r="G7" s="24">
        <f>IF(ISERROR(((Hrs_Wkd_NS!G7*1000000)/Jobs_NS!G7)/52),"..",((Hrs_Wkd_NS!G7*1000000)/Jobs_NS!G7)/52)</f>
        <v>40.400842484534579</v>
      </c>
      <c r="H7" s="24">
        <f>IF(ISERROR(((Hrs_Wkd_NS!H7*1000000)/Jobs_NS!H7)/52),"..",((Hrs_Wkd_NS!H7*1000000)/Jobs_NS!H7)/52)</f>
        <v>38.296171227094405</v>
      </c>
      <c r="I7" s="24">
        <f>IF(ISERROR(((Hrs_Wkd_NS!I7*1000000)/Jobs_NS!I7)/52),"..",((Hrs_Wkd_NS!I7*1000000)/Jobs_NS!I7)/52)</f>
        <v>37.614664537741461</v>
      </c>
      <c r="J7" s="23">
        <f>IF(ISERROR(((Hrs_Wkd_NS!J7*1000000)/Jobs_NS!J7)/52),"..",((Hrs_Wkd_NS!J7*1000000)/Jobs_NS!J7)/52)</f>
        <v>39.479118550118194</v>
      </c>
      <c r="K7" s="24">
        <f>IF(ISERROR(((Hrs_Wkd_NS!K7*1000000)/Jobs_NS!K7)/52),"..",((Hrs_Wkd_NS!K7*1000000)/Jobs_NS!K7)/52)</f>
        <v>33.47994211026186</v>
      </c>
      <c r="L7" s="24">
        <f>IF(ISERROR(((Hrs_Wkd_NS!L7*1000000)/Jobs_NS!L7)/52),"..",((Hrs_Wkd_NS!L7*1000000)/Jobs_NS!L7)/52)</f>
        <v>40.46995192307692</v>
      </c>
      <c r="M7" s="24">
        <f>IF(ISERROR(((Hrs_Wkd_NS!M7*1000000)/Jobs_NS!M7)/52),"..",((Hrs_Wkd_NS!M7*1000000)/Jobs_NS!M7)/52)</f>
        <v>32.006354487857045</v>
      </c>
      <c r="N7" s="24">
        <f>IF(ISERROR(((Hrs_Wkd_NS!N7*1000000)/Jobs_NS!N7)/52),"..",((Hrs_Wkd_NS!N7*1000000)/Jobs_NS!N7)/52)</f>
        <v>39.751012145748987</v>
      </c>
      <c r="O7" s="24">
        <f>IF(ISERROR(((Hrs_Wkd_NS!O7*1000000)/Jobs_NS!O7)/52),"..",((Hrs_Wkd_NS!O7*1000000)/Jobs_NS!O7)/52)</f>
        <v>33.785675013745191</v>
      </c>
      <c r="P7" s="24">
        <f>IF(ISERROR(((Hrs_Wkd_NS!P7*1000000)/Jobs_NS!P7)/52),"..",((Hrs_Wkd_NS!P7*1000000)/Jobs_NS!P7)/52)</f>
        <v>33.072336522080988</v>
      </c>
      <c r="Q7" s="24">
        <f>IF(ISERROR(((Hrs_Wkd_NS!Q7*1000000)/Jobs_NS!Q7)/52),"..",((Hrs_Wkd_NS!Q7*1000000)/Jobs_NS!Q7)/52)</f>
        <v>33.797136780953366</v>
      </c>
      <c r="R7" s="24">
        <f>IF(ISERROR(((Hrs_Wkd_NS!R7*1000000)/Jobs_NS!R7)/52),"..",((Hrs_Wkd_NS!R7*1000000)/Jobs_NS!R7)/52)</f>
        <v>32.085109261890267</v>
      </c>
      <c r="S7" s="24">
        <f>IF(ISERROR(((Hrs_Wkd_NS!S7*1000000)/Jobs_NS!S7)/52),"..",((Hrs_Wkd_NS!S7*1000000)/Jobs_NS!S7)/52)</f>
        <v>30.165162868940207</v>
      </c>
      <c r="T7" s="24">
        <f>IF(ISERROR(((Hrs_Wkd_NS!T7*1000000)/Jobs_NS!T7)/52),"..",((Hrs_Wkd_NS!T7*1000000)/Jobs_NS!T7)/52)</f>
        <v>32.68016746945257</v>
      </c>
      <c r="U7" s="23">
        <f>IF(ISERROR(((Hrs_Wkd_NS!U7*1000000)/Jobs_NS!U7)/52),"..",((Hrs_Wkd_NS!U7*1000000)/Jobs_NS!U7)/52)</f>
        <v>31.306353221246841</v>
      </c>
      <c r="V7" s="24">
        <f>IF(ISERROR(((Hrs_Wkd_NS!V7*1000000)/Jobs_NS!V7)/52),"..",((Hrs_Wkd_NS!V7*1000000)/Jobs_NS!V7)/52)</f>
        <v>35.129235469631325</v>
      </c>
      <c r="W7" s="24">
        <f>IF(ISERROR(((Hrs_Wkd_NS!W7*1000000)/Jobs_NS!W7)/52),"..",((Hrs_Wkd_NS!W7*1000000)/Jobs_NS!W7)/52)</f>
        <v>38.42519964192968</v>
      </c>
      <c r="X7" s="24">
        <f>IF(ISERROR(((Hrs_Wkd_NS!X7*1000000)/Jobs_NS!X7)/52),"..",((Hrs_Wkd_NS!X7*1000000)/Jobs_NS!X7)/52)</f>
        <v>37.578034070468732</v>
      </c>
      <c r="Y7" s="11" t="str">
        <f>IF(ISERROR(((Hrs_Wkd_NS!Y7*1000000)/Jobs_NS!Y7)/52),"..",((Hrs_Wkd_NS!Y7*1000000)/Jobs_NS!Y7)/52)</f>
        <v>..</v>
      </c>
    </row>
    <row r="8" spans="1:25">
      <c r="A8" s="5">
        <v>2000</v>
      </c>
      <c r="B8" s="28">
        <f>IF(ISERROR(((Hrs_Wkd_NS!B8*1000000)/Jobs_NS!B8)/52),"..",((Hrs_Wkd_NS!B8*1000000)/Jobs_NS!B8)/52)</f>
        <v>34.828416249423825</v>
      </c>
      <c r="C8" s="22">
        <f>IF(ISERROR(((Hrs_Wkd_NS!C8*1000000)/Jobs_NS!C8)/52),"..",((Hrs_Wkd_NS!C8*1000000)/Jobs_NS!C8)/52)</f>
        <v>39.231117259620824</v>
      </c>
      <c r="D8" s="24">
        <f>IF(ISERROR(((Hrs_Wkd_NS!D8*1000000)/Jobs_NS!D8)/52),"..",((Hrs_Wkd_NS!D8*1000000)/Jobs_NS!D8)/52)</f>
        <v>41.743340109125924</v>
      </c>
      <c r="E8" s="24">
        <f>IF(ISERROR(((Hrs_Wkd_NS!E8*1000000)/Jobs_NS!E8)/52),"..",((Hrs_Wkd_NS!E8*1000000)/Jobs_NS!E8)/52)</f>
        <v>40.084256514276795</v>
      </c>
      <c r="F8" s="24">
        <f>IF(ISERROR(((Hrs_Wkd_NS!F8*1000000)/Jobs_NS!F8)/52),"..",((Hrs_Wkd_NS!F8*1000000)/Jobs_NS!F8)/52)</f>
        <v>40.776436678076024</v>
      </c>
      <c r="G8" s="24">
        <f>IF(ISERROR(((Hrs_Wkd_NS!G8*1000000)/Jobs_NS!G8)/52),"..",((Hrs_Wkd_NS!G8*1000000)/Jobs_NS!G8)/52)</f>
        <v>39.166712983548244</v>
      </c>
      <c r="H8" s="24">
        <f>IF(ISERROR(((Hrs_Wkd_NS!H8*1000000)/Jobs_NS!H8)/52),"..",((Hrs_Wkd_NS!H8*1000000)/Jobs_NS!H8)/52)</f>
        <v>38.279134039613083</v>
      </c>
      <c r="I8" s="24">
        <f>IF(ISERROR(((Hrs_Wkd_NS!I8*1000000)/Jobs_NS!I8)/52),"..",((Hrs_Wkd_NS!I8*1000000)/Jobs_NS!I8)/52)</f>
        <v>37.351755041075428</v>
      </c>
      <c r="J8" s="23">
        <f>IF(ISERROR(((Hrs_Wkd_NS!J8*1000000)/Jobs_NS!J8)/52),"..",((Hrs_Wkd_NS!J8*1000000)/Jobs_NS!J8)/52)</f>
        <v>39.771634615384627</v>
      </c>
      <c r="K8" s="24">
        <f>IF(ISERROR(((Hrs_Wkd_NS!K8*1000000)/Jobs_NS!K8)/52),"..",((Hrs_Wkd_NS!K8*1000000)/Jobs_NS!K8)/52)</f>
        <v>33.113690274483226</v>
      </c>
      <c r="L8" s="24">
        <f>IF(ISERROR(((Hrs_Wkd_NS!L8*1000000)/Jobs_NS!L8)/52),"..",((Hrs_Wkd_NS!L8*1000000)/Jobs_NS!L8)/52)</f>
        <v>38.383184574504327</v>
      </c>
      <c r="M8" s="24">
        <f>IF(ISERROR(((Hrs_Wkd_NS!M8*1000000)/Jobs_NS!M8)/52),"..",((Hrs_Wkd_NS!M8*1000000)/Jobs_NS!M8)/52)</f>
        <v>31.883114103481383</v>
      </c>
      <c r="N8" s="24">
        <f>IF(ISERROR(((Hrs_Wkd_NS!N8*1000000)/Jobs_NS!N8)/52),"..",((Hrs_Wkd_NS!N8*1000000)/Jobs_NS!N8)/52)</f>
        <v>38.749891596565774</v>
      </c>
      <c r="O8" s="24">
        <f>IF(ISERROR(((Hrs_Wkd_NS!O8*1000000)/Jobs_NS!O8)/52),"..",((Hrs_Wkd_NS!O8*1000000)/Jobs_NS!O8)/52)</f>
        <v>32.822954822954827</v>
      </c>
      <c r="P8" s="24">
        <f>IF(ISERROR(((Hrs_Wkd_NS!P8*1000000)/Jobs_NS!P8)/52),"..",((Hrs_Wkd_NS!P8*1000000)/Jobs_NS!P8)/52)</f>
        <v>32.542595526020939</v>
      </c>
      <c r="Q8" s="24">
        <f>IF(ISERROR(((Hrs_Wkd_NS!Q8*1000000)/Jobs_NS!Q8)/52),"..",((Hrs_Wkd_NS!Q8*1000000)/Jobs_NS!Q8)/52)</f>
        <v>35.998419388830349</v>
      </c>
      <c r="R8" s="24">
        <f>IF(ISERROR(((Hrs_Wkd_NS!R8*1000000)/Jobs_NS!R8)/52),"..",((Hrs_Wkd_NS!R8*1000000)/Jobs_NS!R8)/52)</f>
        <v>33.467930529138478</v>
      </c>
      <c r="S8" s="24">
        <f>IF(ISERROR(((Hrs_Wkd_NS!S8*1000000)/Jobs_NS!S8)/52),"..",((Hrs_Wkd_NS!S8*1000000)/Jobs_NS!S8)/52)</f>
        <v>31.616563513115238</v>
      </c>
      <c r="T8" s="24">
        <f>IF(ISERROR(((Hrs_Wkd_NS!T8*1000000)/Jobs_NS!T8)/52),"..",((Hrs_Wkd_NS!T8*1000000)/Jobs_NS!T8)/52)</f>
        <v>31.958849113415855</v>
      </c>
      <c r="U8" s="23">
        <f>IF(ISERROR(((Hrs_Wkd_NS!U8*1000000)/Jobs_NS!U8)/52),"..",((Hrs_Wkd_NS!U8*1000000)/Jobs_NS!U8)/52)</f>
        <v>30.724268425193898</v>
      </c>
      <c r="V8" s="24">
        <f>IF(ISERROR(((Hrs_Wkd_NS!V8*1000000)/Jobs_NS!V8)/52),"..",((Hrs_Wkd_NS!V8*1000000)/Jobs_NS!V8)/52)</f>
        <v>34.721123799536443</v>
      </c>
      <c r="W8" s="24">
        <f>IF(ISERROR(((Hrs_Wkd_NS!W8*1000000)/Jobs_NS!W8)/52),"..",((Hrs_Wkd_NS!W8*1000000)/Jobs_NS!W8)/52)</f>
        <v>38.490166791137668</v>
      </c>
      <c r="X8" s="24">
        <f>IF(ISERROR(((Hrs_Wkd_NS!X8*1000000)/Jobs_NS!X8)/52),"..",((Hrs_Wkd_NS!X8*1000000)/Jobs_NS!X8)/52)</f>
        <v>39.790804096753099</v>
      </c>
      <c r="Y8" s="11" t="str">
        <f>IF(ISERROR(((Hrs_Wkd_NS!Y8*1000000)/Jobs_NS!Y8)/52),"..",((Hrs_Wkd_NS!Y8*1000000)/Jobs_NS!Y8)/52)</f>
        <v>..</v>
      </c>
    </row>
    <row r="9" spans="1:25">
      <c r="A9" s="5">
        <v>2001</v>
      </c>
      <c r="B9" s="28">
        <f>IF(ISERROR(((Hrs_Wkd_NS!B9*1000000)/Jobs_NS!B9)/52),"..",((Hrs_Wkd_NS!B9*1000000)/Jobs_NS!B9)/52)</f>
        <v>35.008745422699505</v>
      </c>
      <c r="C9" s="22">
        <f>IF(ISERROR(((Hrs_Wkd_NS!C9*1000000)/Jobs_NS!C9)/52),"..",((Hrs_Wkd_NS!C9*1000000)/Jobs_NS!C9)/52)</f>
        <v>39.507942691804296</v>
      </c>
      <c r="D9" s="24">
        <f>IF(ISERROR(((Hrs_Wkd_NS!D9*1000000)/Jobs_NS!D9)/52),"..",((Hrs_Wkd_NS!D9*1000000)/Jobs_NS!D9)/52)</f>
        <v>42.068734058262855</v>
      </c>
      <c r="E9" s="24">
        <f>IF(ISERROR(((Hrs_Wkd_NS!E9*1000000)/Jobs_NS!E9)/52),"..",((Hrs_Wkd_NS!E9*1000000)/Jobs_NS!E9)/52)</f>
        <v>44.184430027803515</v>
      </c>
      <c r="F9" s="24">
        <f>IF(ISERROR(((Hrs_Wkd_NS!F9*1000000)/Jobs_NS!F9)/52),"..",((Hrs_Wkd_NS!F9*1000000)/Jobs_NS!F9)/52)</f>
        <v>37.453636510240287</v>
      </c>
      <c r="G9" s="24">
        <f>IF(ISERROR(((Hrs_Wkd_NS!G9*1000000)/Jobs_NS!G9)/52),"..",((Hrs_Wkd_NS!G9*1000000)/Jobs_NS!G9)/52)</f>
        <v>39.797727508023598</v>
      </c>
      <c r="H9" s="24">
        <f>IF(ISERROR(((Hrs_Wkd_NS!H9*1000000)/Jobs_NS!H9)/52),"..",((Hrs_Wkd_NS!H9*1000000)/Jobs_NS!H9)/52)</f>
        <v>38.171681957790568</v>
      </c>
      <c r="I9" s="24">
        <f>IF(ISERROR(((Hrs_Wkd_NS!I9*1000000)/Jobs_NS!I9)/52),"..",((Hrs_Wkd_NS!I9*1000000)/Jobs_NS!I9)/52)</f>
        <v>36.965330222145141</v>
      </c>
      <c r="J9" s="23">
        <f>IF(ISERROR(((Hrs_Wkd_NS!J9*1000000)/Jobs_NS!J9)/52),"..",((Hrs_Wkd_NS!J9*1000000)/Jobs_NS!J9)/52)</f>
        <v>40.194290245836633</v>
      </c>
      <c r="K9" s="24">
        <f>IF(ISERROR(((Hrs_Wkd_NS!K9*1000000)/Jobs_NS!K9)/52),"..",((Hrs_Wkd_NS!K9*1000000)/Jobs_NS!K9)/52)</f>
        <v>33.267430730265218</v>
      </c>
      <c r="L9" s="24">
        <f>IF(ISERROR(((Hrs_Wkd_NS!L9*1000000)/Jobs_NS!L9)/52),"..",((Hrs_Wkd_NS!L9*1000000)/Jobs_NS!L9)/52)</f>
        <v>38.946134842374207</v>
      </c>
      <c r="M9" s="24">
        <f>IF(ISERROR(((Hrs_Wkd_NS!M9*1000000)/Jobs_NS!M9)/52),"..",((Hrs_Wkd_NS!M9*1000000)/Jobs_NS!M9)/52)</f>
        <v>32.065391199653853</v>
      </c>
      <c r="N9" s="24">
        <f>IF(ISERROR(((Hrs_Wkd_NS!N9*1000000)/Jobs_NS!N9)/52),"..",((Hrs_Wkd_NS!N9*1000000)/Jobs_NS!N9)/52)</f>
        <v>38.845379527001619</v>
      </c>
      <c r="O9" s="24">
        <f>IF(ISERROR(((Hrs_Wkd_NS!O9*1000000)/Jobs_NS!O9)/52),"..",((Hrs_Wkd_NS!O9*1000000)/Jobs_NS!O9)/52)</f>
        <v>34.655473282082724</v>
      </c>
      <c r="P9" s="24">
        <f>IF(ISERROR(((Hrs_Wkd_NS!P9*1000000)/Jobs_NS!P9)/52),"..",((Hrs_Wkd_NS!P9*1000000)/Jobs_NS!P9)/52)</f>
        <v>33.431337253490135</v>
      </c>
      <c r="Q9" s="24">
        <f>IF(ISERROR(((Hrs_Wkd_NS!Q9*1000000)/Jobs_NS!Q9)/52),"..",((Hrs_Wkd_NS!Q9*1000000)/Jobs_NS!Q9)/52)</f>
        <v>35.259161439418953</v>
      </c>
      <c r="R9" s="24">
        <f>IF(ISERROR(((Hrs_Wkd_NS!R9*1000000)/Jobs_NS!R9)/52),"..",((Hrs_Wkd_NS!R9*1000000)/Jobs_NS!R9)/52)</f>
        <v>33.447103580390149</v>
      </c>
      <c r="S9" s="24">
        <f>IF(ISERROR(((Hrs_Wkd_NS!S9*1000000)/Jobs_NS!S9)/52),"..",((Hrs_Wkd_NS!S9*1000000)/Jobs_NS!S9)/52)</f>
        <v>30.748626373626372</v>
      </c>
      <c r="T9" s="24">
        <f>IF(ISERROR(((Hrs_Wkd_NS!T9*1000000)/Jobs_NS!T9)/52),"..",((Hrs_Wkd_NS!T9*1000000)/Jobs_NS!T9)/52)</f>
        <v>32.267706560038008</v>
      </c>
      <c r="U9" s="23">
        <f>IF(ISERROR(((Hrs_Wkd_NS!U9*1000000)/Jobs_NS!U9)/52),"..",((Hrs_Wkd_NS!U9*1000000)/Jobs_NS!U9)/52)</f>
        <v>30.037275499830567</v>
      </c>
      <c r="V9" s="24">
        <f>IF(ISERROR(((Hrs_Wkd_NS!V9*1000000)/Jobs_NS!V9)/52),"..",((Hrs_Wkd_NS!V9*1000000)/Jobs_NS!V9)/52)</f>
        <v>34.906598941629653</v>
      </c>
      <c r="W9" s="24">
        <f>IF(ISERROR(((Hrs_Wkd_NS!W9*1000000)/Jobs_NS!W9)/52),"..",((Hrs_Wkd_NS!W9*1000000)/Jobs_NS!W9)/52)</f>
        <v>38.474265351262154</v>
      </c>
      <c r="X9" s="24">
        <f>IF(ISERROR(((Hrs_Wkd_NS!X9*1000000)/Jobs_NS!X9)/52),"..",((Hrs_Wkd_NS!X9*1000000)/Jobs_NS!X9)/52)</f>
        <v>41.190740927928836</v>
      </c>
      <c r="Y9" s="11" t="str">
        <f>IF(ISERROR(((Hrs_Wkd_NS!Y9*1000000)/Jobs_NS!Y9)/52),"..",((Hrs_Wkd_NS!Y9*1000000)/Jobs_NS!Y9)/52)</f>
        <v>..</v>
      </c>
    </row>
    <row r="10" spans="1:25">
      <c r="A10" s="5">
        <v>2002</v>
      </c>
      <c r="B10" s="28">
        <f>IF(ISERROR(((Hrs_Wkd_NS!B10*1000000)/Jobs_NS!B10)/52),"..",((Hrs_Wkd_NS!B10*1000000)/Jobs_NS!B10)/52)</f>
        <v>34.601575763372473</v>
      </c>
      <c r="C10" s="22">
        <f>IF(ISERROR(((Hrs_Wkd_NS!C10*1000000)/Jobs_NS!C10)/52),"..",((Hrs_Wkd_NS!C10*1000000)/Jobs_NS!C10)/52)</f>
        <v>39.020216990222046</v>
      </c>
      <c r="D10" s="24">
        <f>IF(ISERROR(((Hrs_Wkd_NS!D10*1000000)/Jobs_NS!D10)/52),"..",((Hrs_Wkd_NS!D10*1000000)/Jobs_NS!D10)/52)</f>
        <v>41.727769630715905</v>
      </c>
      <c r="E10" s="24">
        <f>IF(ISERROR(((Hrs_Wkd_NS!E10*1000000)/Jobs_NS!E10)/52),"..",((Hrs_Wkd_NS!E10*1000000)/Jobs_NS!E10)/52)</f>
        <v>44.192730346576504</v>
      </c>
      <c r="F10" s="24">
        <f>IF(ISERROR(((Hrs_Wkd_NS!F10*1000000)/Jobs_NS!F10)/52),"..",((Hrs_Wkd_NS!F10*1000000)/Jobs_NS!F10)/52)</f>
        <v>36.800327332242226</v>
      </c>
      <c r="G10" s="24">
        <f>IF(ISERROR(((Hrs_Wkd_NS!G10*1000000)/Jobs_NS!G10)/52),"..",((Hrs_Wkd_NS!G10*1000000)/Jobs_NS!G10)/52)</f>
        <v>38.936961507469164</v>
      </c>
      <c r="H10" s="24">
        <f>IF(ISERROR(((Hrs_Wkd_NS!H10*1000000)/Jobs_NS!H10)/52),"..",((Hrs_Wkd_NS!H10*1000000)/Jobs_NS!H10)/52)</f>
        <v>37.915333254316302</v>
      </c>
      <c r="I10" s="24">
        <f>IF(ISERROR(((Hrs_Wkd_NS!I10*1000000)/Jobs_NS!I10)/52),"..",((Hrs_Wkd_NS!I10*1000000)/Jobs_NS!I10)/52)</f>
        <v>37.236648701616858</v>
      </c>
      <c r="J10" s="23">
        <f>IF(ISERROR(((Hrs_Wkd_NS!J10*1000000)/Jobs_NS!J10)/52),"..",((Hrs_Wkd_NS!J10*1000000)/Jobs_NS!J10)/52)</f>
        <v>39.046164379954178</v>
      </c>
      <c r="K10" s="24">
        <f>IF(ISERROR(((Hrs_Wkd_NS!K10*1000000)/Jobs_NS!K10)/52),"..",((Hrs_Wkd_NS!K10*1000000)/Jobs_NS!K10)/52)</f>
        <v>32.911198864096555</v>
      </c>
      <c r="L10" s="24">
        <f>IF(ISERROR(((Hrs_Wkd_NS!L10*1000000)/Jobs_NS!L10)/52),"..",((Hrs_Wkd_NS!L10*1000000)/Jobs_NS!L10)/52)</f>
        <v>39.481391602686138</v>
      </c>
      <c r="M10" s="24">
        <f>IF(ISERROR(((Hrs_Wkd_NS!M10*1000000)/Jobs_NS!M10)/52),"..",((Hrs_Wkd_NS!M10*1000000)/Jobs_NS!M10)/52)</f>
        <v>31.762802148330511</v>
      </c>
      <c r="N10" s="24">
        <f>IF(ISERROR(((Hrs_Wkd_NS!N10*1000000)/Jobs_NS!N10)/52),"..",((Hrs_Wkd_NS!N10*1000000)/Jobs_NS!N10)/52)</f>
        <v>38.605259770903942</v>
      </c>
      <c r="O10" s="24">
        <f>IF(ISERROR(((Hrs_Wkd_NS!O10*1000000)/Jobs_NS!O10)/52),"..",((Hrs_Wkd_NS!O10*1000000)/Jobs_NS!O10)/52)</f>
        <v>33.533498759305211</v>
      </c>
      <c r="P10" s="24">
        <f>IF(ISERROR(((Hrs_Wkd_NS!P10*1000000)/Jobs_NS!P10)/52),"..",((Hrs_Wkd_NS!P10*1000000)/Jobs_NS!P10)/52)</f>
        <v>33.294103684949661</v>
      </c>
      <c r="Q10" s="24">
        <f>IF(ISERROR(((Hrs_Wkd_NS!Q10*1000000)/Jobs_NS!Q10)/52),"..",((Hrs_Wkd_NS!Q10*1000000)/Jobs_NS!Q10)/52)</f>
        <v>35.069695405265875</v>
      </c>
      <c r="R10" s="24">
        <f>IF(ISERROR(((Hrs_Wkd_NS!R10*1000000)/Jobs_NS!R10)/52),"..",((Hrs_Wkd_NS!R10*1000000)/Jobs_NS!R10)/52)</f>
        <v>34.46033979570565</v>
      </c>
      <c r="S10" s="24">
        <f>IF(ISERROR(((Hrs_Wkd_NS!S10*1000000)/Jobs_NS!S10)/52),"..",((Hrs_Wkd_NS!S10*1000000)/Jobs_NS!S10)/52)</f>
        <v>30.105660762595068</v>
      </c>
      <c r="T10" s="24">
        <f>IF(ISERROR(((Hrs_Wkd_NS!T10*1000000)/Jobs_NS!T10)/52),"..",((Hrs_Wkd_NS!T10*1000000)/Jobs_NS!T10)/52)</f>
        <v>30.838323353293411</v>
      </c>
      <c r="U10" s="23">
        <f>IF(ISERROR(((Hrs_Wkd_NS!U10*1000000)/Jobs_NS!U10)/52),"..",((Hrs_Wkd_NS!U10*1000000)/Jobs_NS!U10)/52)</f>
        <v>29.591940337080722</v>
      </c>
      <c r="V10" s="24">
        <f>IF(ISERROR(((Hrs_Wkd_NS!V10*1000000)/Jobs_NS!V10)/52),"..",((Hrs_Wkd_NS!V10*1000000)/Jobs_NS!V10)/52)</f>
        <v>34.512797715731701</v>
      </c>
      <c r="W10" s="24">
        <f>IF(ISERROR(((Hrs_Wkd_NS!W10*1000000)/Jobs_NS!W10)/52),"..",((Hrs_Wkd_NS!W10*1000000)/Jobs_NS!W10)/52)</f>
        <v>38.182997995921212</v>
      </c>
      <c r="X10" s="24">
        <f>IF(ISERROR(((Hrs_Wkd_NS!X10*1000000)/Jobs_NS!X10)/52),"..",((Hrs_Wkd_NS!X10*1000000)/Jobs_NS!X10)/52)</f>
        <v>39.989604989604992</v>
      </c>
      <c r="Y10" s="11" t="str">
        <f>IF(ISERROR(((Hrs_Wkd_NS!Y10*1000000)/Jobs_NS!Y10)/52),"..",((Hrs_Wkd_NS!Y10*1000000)/Jobs_NS!Y10)/52)</f>
        <v>..</v>
      </c>
    </row>
    <row r="11" spans="1:25">
      <c r="A11" s="5">
        <v>2003</v>
      </c>
      <c r="B11" s="28">
        <f>IF(ISERROR(((Hrs_Wkd_NS!B11*1000000)/Jobs_NS!B11)/52),"..",((Hrs_Wkd_NS!B11*1000000)/Jobs_NS!B11)/52)</f>
        <v>34.325428579497846</v>
      </c>
      <c r="C11" s="22">
        <f>IF(ISERROR(((Hrs_Wkd_NS!C11*1000000)/Jobs_NS!C11)/52),"..",((Hrs_Wkd_NS!C11*1000000)/Jobs_NS!C11)/52)</f>
        <v>39.451054305571915</v>
      </c>
      <c r="D11" s="24">
        <f>IF(ISERROR(((Hrs_Wkd_NS!D11*1000000)/Jobs_NS!D11)/52),"..",((Hrs_Wkd_NS!D11*1000000)/Jobs_NS!D11)/52)</f>
        <v>43.038290715092899</v>
      </c>
      <c r="E11" s="24">
        <f>IF(ISERROR(((Hrs_Wkd_NS!E11*1000000)/Jobs_NS!E11)/52),"..",((Hrs_Wkd_NS!E11*1000000)/Jobs_NS!E11)/52)</f>
        <v>44.078747339616903</v>
      </c>
      <c r="F11" s="24">
        <f>IF(ISERROR(((Hrs_Wkd_NS!F11*1000000)/Jobs_NS!F11)/52),"..",((Hrs_Wkd_NS!F11*1000000)/Jobs_NS!F11)/52)</f>
        <v>41.940985843424869</v>
      </c>
      <c r="G11" s="24">
        <f>IF(ISERROR(((Hrs_Wkd_NS!G11*1000000)/Jobs_NS!G11)/52),"..",((Hrs_Wkd_NS!G11*1000000)/Jobs_NS!G11)/52)</f>
        <v>39.755284624155777</v>
      </c>
      <c r="H11" s="24">
        <f>IF(ISERROR(((Hrs_Wkd_NS!H11*1000000)/Jobs_NS!H11)/52),"..",((Hrs_Wkd_NS!H11*1000000)/Jobs_NS!H11)/52)</f>
        <v>37.370076033325248</v>
      </c>
      <c r="I11" s="24">
        <f>IF(ISERROR(((Hrs_Wkd_NS!I11*1000000)/Jobs_NS!I11)/52),"..",((Hrs_Wkd_NS!I11*1000000)/Jobs_NS!I11)/52)</f>
        <v>36.755112973875775</v>
      </c>
      <c r="J11" s="23">
        <f>IF(ISERROR(((Hrs_Wkd_NS!J11*1000000)/Jobs_NS!J11)/52),"..",((Hrs_Wkd_NS!J11*1000000)/Jobs_NS!J11)/52)</f>
        <v>38.471414865398728</v>
      </c>
      <c r="K11" s="24">
        <f>IF(ISERROR(((Hrs_Wkd_NS!K11*1000000)/Jobs_NS!K11)/52),"..",((Hrs_Wkd_NS!K11*1000000)/Jobs_NS!K11)/52)</f>
        <v>32.432349685214341</v>
      </c>
      <c r="L11" s="24">
        <f>IF(ISERROR(((Hrs_Wkd_NS!L11*1000000)/Jobs_NS!L11)/52),"..",((Hrs_Wkd_NS!L11*1000000)/Jobs_NS!L11)/52)</f>
        <v>38.468914646996843</v>
      </c>
      <c r="M11" s="24">
        <f>IF(ISERROR(((Hrs_Wkd_NS!M11*1000000)/Jobs_NS!M11)/52),"..",((Hrs_Wkd_NS!M11*1000000)/Jobs_NS!M11)/52)</f>
        <v>30.78313141360286</v>
      </c>
      <c r="N11" s="24">
        <f>IF(ISERROR(((Hrs_Wkd_NS!N11*1000000)/Jobs_NS!N11)/52),"..",((Hrs_Wkd_NS!N11*1000000)/Jobs_NS!N11)/52)</f>
        <v>39.231563070572356</v>
      </c>
      <c r="O11" s="24">
        <f>IF(ISERROR(((Hrs_Wkd_NS!O11*1000000)/Jobs_NS!O11)/52),"..",((Hrs_Wkd_NS!O11*1000000)/Jobs_NS!O11)/52)</f>
        <v>32.301682692307693</v>
      </c>
      <c r="P11" s="24">
        <f>IF(ISERROR(((Hrs_Wkd_NS!P11*1000000)/Jobs_NS!P11)/52),"..",((Hrs_Wkd_NS!P11*1000000)/Jobs_NS!P11)/52)</f>
        <v>33.657572084335193</v>
      </c>
      <c r="Q11" s="24">
        <f>IF(ISERROR(((Hrs_Wkd_NS!Q11*1000000)/Jobs_NS!Q11)/52),"..",((Hrs_Wkd_NS!Q11*1000000)/Jobs_NS!Q11)/52)</f>
        <v>35.662324895551734</v>
      </c>
      <c r="R11" s="24">
        <f>IF(ISERROR(((Hrs_Wkd_NS!R11*1000000)/Jobs_NS!R11)/52),"..",((Hrs_Wkd_NS!R11*1000000)/Jobs_NS!R11)/52)</f>
        <v>32.661462534997391</v>
      </c>
      <c r="S11" s="24">
        <f>IF(ISERROR(((Hrs_Wkd_NS!S11*1000000)/Jobs_NS!S11)/52),"..",((Hrs_Wkd_NS!S11*1000000)/Jobs_NS!S11)/52)</f>
        <v>28.945766463752076</v>
      </c>
      <c r="T11" s="24">
        <f>IF(ISERROR(((Hrs_Wkd_NS!T11*1000000)/Jobs_NS!T11)/52),"..",((Hrs_Wkd_NS!T11*1000000)/Jobs_NS!T11)/52)</f>
        <v>30.801223398129075</v>
      </c>
      <c r="U11" s="23">
        <f>IF(ISERROR(((Hrs_Wkd_NS!U11*1000000)/Jobs_NS!U11)/52),"..",((Hrs_Wkd_NS!U11*1000000)/Jobs_NS!U11)/52)</f>
        <v>29.099426214810833</v>
      </c>
      <c r="V11" s="24">
        <f>IF(ISERROR(((Hrs_Wkd_NS!V11*1000000)/Jobs_NS!V11)/52),"..",((Hrs_Wkd_NS!V11*1000000)/Jobs_NS!V11)/52)</f>
        <v>34.191266894222522</v>
      </c>
      <c r="W11" s="24">
        <f>IF(ISERROR(((Hrs_Wkd_NS!W11*1000000)/Jobs_NS!W11)/52),"..",((Hrs_Wkd_NS!W11*1000000)/Jobs_NS!W11)/52)</f>
        <v>38.007095064888411</v>
      </c>
      <c r="X11" s="24">
        <f>IF(ISERROR(((Hrs_Wkd_NS!X11*1000000)/Jobs_NS!X11)/52),"..",((Hrs_Wkd_NS!X11*1000000)/Jobs_NS!X11)/52)</f>
        <v>43.755060728744937</v>
      </c>
      <c r="Y11" s="11" t="str">
        <f>IF(ISERROR(((Hrs_Wkd_NS!Y11*1000000)/Jobs_NS!Y11)/52),"..",((Hrs_Wkd_NS!Y11*1000000)/Jobs_NS!Y11)/52)</f>
        <v>..</v>
      </c>
    </row>
    <row r="12" spans="1:25">
      <c r="A12" s="5">
        <v>2004</v>
      </c>
      <c r="B12" s="28">
        <f>IF(ISERROR(((Hrs_Wkd_NS!B12*1000000)/Jobs_NS!B12)/52),"..",((Hrs_Wkd_NS!B12*1000000)/Jobs_NS!B12)/52)</f>
        <v>33.870815891174708</v>
      </c>
      <c r="C12" s="22">
        <f>IF(ISERROR(((Hrs_Wkd_NS!C12*1000000)/Jobs_NS!C12)/52),"..",((Hrs_Wkd_NS!C12*1000000)/Jobs_NS!C12)/52)</f>
        <v>37.92749701316739</v>
      </c>
      <c r="D12" s="24">
        <f>IF(ISERROR(((Hrs_Wkd_NS!D12*1000000)/Jobs_NS!D12)/52),"..",((Hrs_Wkd_NS!D12*1000000)/Jobs_NS!D12)/52)</f>
        <v>39.678534135547707</v>
      </c>
      <c r="E12" s="24">
        <f>IF(ISERROR(((Hrs_Wkd_NS!E12*1000000)/Jobs_NS!E12)/52),"..",((Hrs_Wkd_NS!E12*1000000)/Jobs_NS!E12)/52)</f>
        <v>44.238917861799216</v>
      </c>
      <c r="F12" s="24">
        <f>IF(ISERROR(((Hrs_Wkd_NS!F12*1000000)/Jobs_NS!F12)/52),"..",((Hrs_Wkd_NS!F12*1000000)/Jobs_NS!F12)/52)</f>
        <v>38.755210306934444</v>
      </c>
      <c r="G12" s="24">
        <f>IF(ISERROR(((Hrs_Wkd_NS!G12*1000000)/Jobs_NS!G12)/52),"..",((Hrs_Wkd_NS!G12*1000000)/Jobs_NS!G12)/52)</f>
        <v>38.453887352127602</v>
      </c>
      <c r="H12" s="24">
        <f>IF(ISERROR(((Hrs_Wkd_NS!H12*1000000)/Jobs_NS!H12)/52),"..",((Hrs_Wkd_NS!H12*1000000)/Jobs_NS!H12)/52)</f>
        <v>36.34949442571947</v>
      </c>
      <c r="I12" s="24">
        <f>IF(ISERROR(((Hrs_Wkd_NS!I12*1000000)/Jobs_NS!I12)/52),"..",((Hrs_Wkd_NS!I12*1000000)/Jobs_NS!I12)/52)</f>
        <v>35.674713414439445</v>
      </c>
      <c r="J12" s="23">
        <f>IF(ISERROR(((Hrs_Wkd_NS!J12*1000000)/Jobs_NS!J12)/52),"..",((Hrs_Wkd_NS!J12*1000000)/Jobs_NS!J12)/52)</f>
        <v>37.472110072248192</v>
      </c>
      <c r="K12" s="24">
        <f>IF(ISERROR(((Hrs_Wkd_NS!K12*1000000)/Jobs_NS!K12)/52),"..",((Hrs_Wkd_NS!K12*1000000)/Jobs_NS!K12)/52)</f>
        <v>32.355413412058958</v>
      </c>
      <c r="L12" s="24">
        <f>IF(ISERROR(((Hrs_Wkd_NS!L12*1000000)/Jobs_NS!L12)/52),"..",((Hrs_Wkd_NS!L12*1000000)/Jobs_NS!L12)/52)</f>
        <v>38.206798630251399</v>
      </c>
      <c r="M12" s="24">
        <f>IF(ISERROR(((Hrs_Wkd_NS!M12*1000000)/Jobs_NS!M12)/52),"..",((Hrs_Wkd_NS!M12*1000000)/Jobs_NS!M12)/52)</f>
        <v>30.072561218046168</v>
      </c>
      <c r="N12" s="24">
        <f>IF(ISERROR(((Hrs_Wkd_NS!N12*1000000)/Jobs_NS!N12)/52),"..",((Hrs_Wkd_NS!N12*1000000)/Jobs_NS!N12)/52)</f>
        <v>38.6735807860262</v>
      </c>
      <c r="O12" s="24">
        <f>IF(ISERROR(((Hrs_Wkd_NS!O12*1000000)/Jobs_NS!O12)/52),"..",((Hrs_Wkd_NS!O12*1000000)/Jobs_NS!O12)/52)</f>
        <v>34.696249873648036</v>
      </c>
      <c r="P12" s="24">
        <f>IF(ISERROR(((Hrs_Wkd_NS!P12*1000000)/Jobs_NS!P12)/52),"..",((Hrs_Wkd_NS!P12*1000000)/Jobs_NS!P12)/52)</f>
        <v>32.994923857868017</v>
      </c>
      <c r="Q12" s="24">
        <f>IF(ISERROR(((Hrs_Wkd_NS!Q12*1000000)/Jobs_NS!Q12)/52),"..",((Hrs_Wkd_NS!Q12*1000000)/Jobs_NS!Q12)/52)</f>
        <v>35.562197303547272</v>
      </c>
      <c r="R12" s="24">
        <f>IF(ISERROR(((Hrs_Wkd_NS!R12*1000000)/Jobs_NS!R12)/52),"..",((Hrs_Wkd_NS!R12*1000000)/Jobs_NS!R12)/52)</f>
        <v>34.446010772597212</v>
      </c>
      <c r="S12" s="24">
        <f>IF(ISERROR(((Hrs_Wkd_NS!S12*1000000)/Jobs_NS!S12)/52),"..",((Hrs_Wkd_NS!S12*1000000)/Jobs_NS!S12)/52)</f>
        <v>28.717209250734847</v>
      </c>
      <c r="T12" s="24">
        <f>IF(ISERROR(((Hrs_Wkd_NS!T12*1000000)/Jobs_NS!T12)/52),"..",((Hrs_Wkd_NS!T12*1000000)/Jobs_NS!T12)/52)</f>
        <v>30.401230561541055</v>
      </c>
      <c r="U12" s="23">
        <f>IF(ISERROR(((Hrs_Wkd_NS!U12*1000000)/Jobs_NS!U12)/52),"..",((Hrs_Wkd_NS!U12*1000000)/Jobs_NS!U12)/52)</f>
        <v>29.497285569461948</v>
      </c>
      <c r="V12" s="24">
        <f>IF(ISERROR(((Hrs_Wkd_NS!V12*1000000)/Jobs_NS!V12)/52),"..",((Hrs_Wkd_NS!V12*1000000)/Jobs_NS!V12)/52)</f>
        <v>33.804653016723428</v>
      </c>
      <c r="W12" s="24">
        <f>IF(ISERROR(((Hrs_Wkd_NS!W12*1000000)/Jobs_NS!W12)/52),"..",((Hrs_Wkd_NS!W12*1000000)/Jobs_NS!W12)/52)</f>
        <v>36.896576421716084</v>
      </c>
      <c r="X12" s="24">
        <f>IF(ISERROR(((Hrs_Wkd_NS!X12*1000000)/Jobs_NS!X12)/52),"..",((Hrs_Wkd_NS!X12*1000000)/Jobs_NS!X12)/52)</f>
        <v>41.560509554140133</v>
      </c>
      <c r="Y12" s="11" t="str">
        <f>IF(ISERROR(((Hrs_Wkd_NS!Y12*1000000)/Jobs_NS!Y12)/52),"..",((Hrs_Wkd_NS!Y12*1000000)/Jobs_NS!Y12)/52)</f>
        <v>..</v>
      </c>
    </row>
    <row r="13" spans="1:25">
      <c r="A13" s="5">
        <v>2005</v>
      </c>
      <c r="B13" s="28">
        <f>IF(ISERROR(((Hrs_Wkd_NS!B13*1000000)/Jobs_NS!B13)/52),"..",((Hrs_Wkd_NS!B13*1000000)/Jobs_NS!B13)/52)</f>
        <v>34.046818750910887</v>
      </c>
      <c r="C13" s="22">
        <f>IF(ISERROR(((Hrs_Wkd_NS!C13*1000000)/Jobs_NS!C13)/52),"..",((Hrs_Wkd_NS!C13*1000000)/Jobs_NS!C13)/52)</f>
        <v>38.547346933736108</v>
      </c>
      <c r="D13" s="24">
        <f>IF(ISERROR(((Hrs_Wkd_NS!D13*1000000)/Jobs_NS!D13)/52),"..",((Hrs_Wkd_NS!D13*1000000)/Jobs_NS!D13)/52)</f>
        <v>40.463504216026074</v>
      </c>
      <c r="E13" s="24">
        <f>IF(ISERROR(((Hrs_Wkd_NS!E13*1000000)/Jobs_NS!E13)/52),"..",((Hrs_Wkd_NS!E13*1000000)/Jobs_NS!E13)/52)</f>
        <v>43.74514374514375</v>
      </c>
      <c r="F13" s="24">
        <f>IF(ISERROR(((Hrs_Wkd_NS!F13*1000000)/Jobs_NS!F13)/52),"..",((Hrs_Wkd_NS!F13*1000000)/Jobs_NS!F13)/52)</f>
        <v>37.915742793791573</v>
      </c>
      <c r="G13" s="24">
        <f>IF(ISERROR(((Hrs_Wkd_NS!G13*1000000)/Jobs_NS!G13)/52),"..",((Hrs_Wkd_NS!G13*1000000)/Jobs_NS!G13)/52)</f>
        <v>37.877995594223542</v>
      </c>
      <c r="H13" s="24">
        <f>IF(ISERROR(((Hrs_Wkd_NS!H13*1000000)/Jobs_NS!H13)/52),"..",((Hrs_Wkd_NS!H13*1000000)/Jobs_NS!H13)/52)</f>
        <v>38.119853927414063</v>
      </c>
      <c r="I13" s="24">
        <f>IF(ISERROR(((Hrs_Wkd_NS!I13*1000000)/Jobs_NS!I13)/52),"..",((Hrs_Wkd_NS!I13*1000000)/Jobs_NS!I13)/52)</f>
        <v>37.540771259578321</v>
      </c>
      <c r="J13" s="23">
        <f>IF(ISERROR(((Hrs_Wkd_NS!J13*1000000)/Jobs_NS!J13)/52),"..",((Hrs_Wkd_NS!J13*1000000)/Jobs_NS!J13)/52)</f>
        <v>39.094682639764606</v>
      </c>
      <c r="K13" s="24">
        <f>IF(ISERROR(((Hrs_Wkd_NS!K13*1000000)/Jobs_NS!K13)/52),"..",((Hrs_Wkd_NS!K13*1000000)/Jobs_NS!K13)/52)</f>
        <v>32.306657967601282</v>
      </c>
      <c r="L13" s="24">
        <f>IF(ISERROR(((Hrs_Wkd_NS!L13*1000000)/Jobs_NS!L13)/52),"..",((Hrs_Wkd_NS!L13*1000000)/Jobs_NS!L13)/52)</f>
        <v>37.843246579979692</v>
      </c>
      <c r="M13" s="24">
        <f>IF(ISERROR(((Hrs_Wkd_NS!M13*1000000)/Jobs_NS!M13)/52),"..",((Hrs_Wkd_NS!M13*1000000)/Jobs_NS!M13)/52)</f>
        <v>30.804508285693608</v>
      </c>
      <c r="N13" s="24">
        <f>IF(ISERROR(((Hrs_Wkd_NS!N13*1000000)/Jobs_NS!N13)/52),"..",((Hrs_Wkd_NS!N13*1000000)/Jobs_NS!N13)/52)</f>
        <v>39.005195431527724</v>
      </c>
      <c r="O13" s="24">
        <f>IF(ISERROR(((Hrs_Wkd_NS!O13*1000000)/Jobs_NS!O13)/52),"..",((Hrs_Wkd_NS!O13*1000000)/Jobs_NS!O13)/52)</f>
        <v>33.161229172902324</v>
      </c>
      <c r="P13" s="24">
        <f>IF(ISERROR(((Hrs_Wkd_NS!P13*1000000)/Jobs_NS!P13)/52),"..",((Hrs_Wkd_NS!P13*1000000)/Jobs_NS!P13)/52)</f>
        <v>32.543838071476266</v>
      </c>
      <c r="Q13" s="24">
        <f>IF(ISERROR(((Hrs_Wkd_NS!Q13*1000000)/Jobs_NS!Q13)/52),"..",((Hrs_Wkd_NS!Q13*1000000)/Jobs_NS!Q13)/52)</f>
        <v>34.394602178936942</v>
      </c>
      <c r="R13" s="24">
        <f>IF(ISERROR(((Hrs_Wkd_NS!R13*1000000)/Jobs_NS!R13)/52),"..",((Hrs_Wkd_NS!R13*1000000)/Jobs_NS!R13)/52)</f>
        <v>32.590715048025615</v>
      </c>
      <c r="S13" s="24">
        <f>IF(ISERROR(((Hrs_Wkd_NS!S13*1000000)/Jobs_NS!S13)/52),"..",((Hrs_Wkd_NS!S13*1000000)/Jobs_NS!S13)/52)</f>
        <v>27.225394692643597</v>
      </c>
      <c r="T13" s="24">
        <f>IF(ISERROR(((Hrs_Wkd_NS!T13*1000000)/Jobs_NS!T13)/52),"..",((Hrs_Wkd_NS!T13*1000000)/Jobs_NS!T13)/52)</f>
        <v>29.808166205406224</v>
      </c>
      <c r="U13" s="23">
        <f>IF(ISERROR(((Hrs_Wkd_NS!U13*1000000)/Jobs_NS!U13)/52),"..",((Hrs_Wkd_NS!U13*1000000)/Jobs_NS!U13)/52)</f>
        <v>30.301730899963392</v>
      </c>
      <c r="V13" s="24">
        <f>IF(ISERROR(((Hrs_Wkd_NS!V13*1000000)/Jobs_NS!V13)/52),"..",((Hrs_Wkd_NS!V13*1000000)/Jobs_NS!V13)/52)</f>
        <v>33.994252806374753</v>
      </c>
      <c r="W13" s="24">
        <f>IF(ISERROR(((Hrs_Wkd_NS!W13*1000000)/Jobs_NS!W13)/52),"..",((Hrs_Wkd_NS!W13*1000000)/Jobs_NS!W13)/52)</f>
        <v>38.425711514431271</v>
      </c>
      <c r="X13" s="24">
        <f>IF(ISERROR(((Hrs_Wkd_NS!X13*1000000)/Jobs_NS!X13)/52),"..",((Hrs_Wkd_NS!X13*1000000)/Jobs_NS!X13)/52)</f>
        <v>40.038861584181049</v>
      </c>
      <c r="Y13" s="11" t="str">
        <f>IF(ISERROR(((Hrs_Wkd_NS!Y13*1000000)/Jobs_NS!Y13)/52),"..",((Hrs_Wkd_NS!Y13*1000000)/Jobs_NS!Y13)/52)</f>
        <v>..</v>
      </c>
    </row>
    <row r="14" spans="1:25">
      <c r="A14" s="5">
        <v>2006</v>
      </c>
      <c r="B14" s="28">
        <f>IF(ISERROR(((Hrs_Wkd_NS!B14*1000000)/Jobs_NS!B14)/52),"..",((Hrs_Wkd_NS!B14*1000000)/Jobs_NS!B14)/52)</f>
        <v>33.962505839625059</v>
      </c>
      <c r="C14" s="22">
        <f>IF(ISERROR(((Hrs_Wkd_NS!C14*1000000)/Jobs_NS!C14)/52),"..",((Hrs_Wkd_NS!C14*1000000)/Jobs_NS!C14)/52)</f>
        <v>39.441097724230254</v>
      </c>
      <c r="D14" s="24">
        <f>IF(ISERROR(((Hrs_Wkd_NS!D14*1000000)/Jobs_NS!D14)/52),"..",((Hrs_Wkd_NS!D14*1000000)/Jobs_NS!D14)/52)</f>
        <v>42.529141646061461</v>
      </c>
      <c r="E14" s="24">
        <f>IF(ISERROR(((Hrs_Wkd_NS!E14*1000000)/Jobs_NS!E14)/52),"..",((Hrs_Wkd_NS!E14*1000000)/Jobs_NS!E14)/52)</f>
        <v>45.035243640821328</v>
      </c>
      <c r="F14" s="24">
        <f>IF(ISERROR(((Hrs_Wkd_NS!F14*1000000)/Jobs_NS!F14)/52),"..",((Hrs_Wkd_NS!F14*1000000)/Jobs_NS!F14)/52)</f>
        <v>38.507190139237615</v>
      </c>
      <c r="G14" s="24">
        <f>IF(ISERROR(((Hrs_Wkd_NS!G14*1000000)/Jobs_NS!G14)/52),"..",((Hrs_Wkd_NS!G14*1000000)/Jobs_NS!G14)/52)</f>
        <v>38.536037538639448</v>
      </c>
      <c r="H14" s="24">
        <f>IF(ISERROR(((Hrs_Wkd_NS!H14*1000000)/Jobs_NS!H14)/52),"..",((Hrs_Wkd_NS!H14*1000000)/Jobs_NS!H14)/52)</f>
        <v>38.763361978620836</v>
      </c>
      <c r="I14" s="24">
        <f>IF(ISERROR(((Hrs_Wkd_NS!I14*1000000)/Jobs_NS!I14)/52),"..",((Hrs_Wkd_NS!I14*1000000)/Jobs_NS!I14)/52)</f>
        <v>38.036778036778038</v>
      </c>
      <c r="J14" s="23">
        <f>IF(ISERROR(((Hrs_Wkd_NS!J14*1000000)/Jobs_NS!J14)/52),"..",((Hrs_Wkd_NS!J14*1000000)/Jobs_NS!J14)/52)</f>
        <v>39.885348620183976</v>
      </c>
      <c r="K14" s="24">
        <f>IF(ISERROR(((Hrs_Wkd_NS!K14*1000000)/Jobs_NS!K14)/52),"..",((Hrs_Wkd_NS!K14*1000000)/Jobs_NS!K14)/52)</f>
        <v>31.934378161845174</v>
      </c>
      <c r="L14" s="24">
        <f>IF(ISERROR(((Hrs_Wkd_NS!L14*1000000)/Jobs_NS!L14)/52),"..",((Hrs_Wkd_NS!L14*1000000)/Jobs_NS!L14)/52)</f>
        <v>35.898853703664322</v>
      </c>
      <c r="M14" s="24">
        <f>IF(ISERROR(((Hrs_Wkd_NS!M14*1000000)/Jobs_NS!M14)/52),"..",((Hrs_Wkd_NS!M14*1000000)/Jobs_NS!M14)/52)</f>
        <v>30.283199098779985</v>
      </c>
      <c r="N14" s="24">
        <f>IF(ISERROR(((Hrs_Wkd_NS!N14*1000000)/Jobs_NS!N14)/52),"..",((Hrs_Wkd_NS!N14*1000000)/Jobs_NS!N14)/52)</f>
        <v>37.709148968745218</v>
      </c>
      <c r="O14" s="24">
        <f>IF(ISERROR(((Hrs_Wkd_NS!O14*1000000)/Jobs_NS!O14)/52),"..",((Hrs_Wkd_NS!O14*1000000)/Jobs_NS!O14)/52)</f>
        <v>32.590140189333198</v>
      </c>
      <c r="P14" s="24">
        <f>IF(ISERROR(((Hrs_Wkd_NS!P14*1000000)/Jobs_NS!P14)/52),"..",((Hrs_Wkd_NS!P14*1000000)/Jobs_NS!P14)/52)</f>
        <v>32.649336381195397</v>
      </c>
      <c r="Q14" s="24">
        <f>IF(ISERROR(((Hrs_Wkd_NS!Q14*1000000)/Jobs_NS!Q14)/52),"..",((Hrs_Wkd_NS!Q14*1000000)/Jobs_NS!Q14)/52)</f>
        <v>33.887791302870014</v>
      </c>
      <c r="R14" s="24">
        <f>IF(ISERROR(((Hrs_Wkd_NS!R14*1000000)/Jobs_NS!R14)/52),"..",((Hrs_Wkd_NS!R14*1000000)/Jobs_NS!R14)/52)</f>
        <v>32.951438481942461</v>
      </c>
      <c r="S14" s="24">
        <f>IF(ISERROR(((Hrs_Wkd_NS!S14*1000000)/Jobs_NS!S14)/52),"..",((Hrs_Wkd_NS!S14*1000000)/Jobs_NS!S14)/52)</f>
        <v>29.034311012728281</v>
      </c>
      <c r="T14" s="24">
        <f>IF(ISERROR(((Hrs_Wkd_NS!T14*1000000)/Jobs_NS!T14)/52),"..",((Hrs_Wkd_NS!T14*1000000)/Jobs_NS!T14)/52)</f>
        <v>29.821315422633379</v>
      </c>
      <c r="U14" s="23">
        <f>IF(ISERROR(((Hrs_Wkd_NS!U14*1000000)/Jobs_NS!U14)/52),"..",((Hrs_Wkd_NS!U14*1000000)/Jobs_NS!U14)/52)</f>
        <v>30.454502750608057</v>
      </c>
      <c r="V14" s="24">
        <f>IF(ISERROR(((Hrs_Wkd_NS!V14*1000000)/Jobs_NS!V14)/52),"..",((Hrs_Wkd_NS!V14*1000000)/Jobs_NS!V14)/52)</f>
        <v>33.860971514391693</v>
      </c>
      <c r="W14" s="24">
        <f>IF(ISERROR(((Hrs_Wkd_NS!W14*1000000)/Jobs_NS!W14)/52),"..",((Hrs_Wkd_NS!W14*1000000)/Jobs_NS!W14)/52)</f>
        <v>39.137754286305452</v>
      </c>
      <c r="X14" s="24">
        <f>IF(ISERROR(((Hrs_Wkd_NS!X14*1000000)/Jobs_NS!X14)/52),"..",((Hrs_Wkd_NS!X14*1000000)/Jobs_NS!X14)/52)</f>
        <v>41.929708222811669</v>
      </c>
      <c r="Y14" s="11" t="str">
        <f>IF(ISERROR(((Hrs_Wkd_NS!Y14*1000000)/Jobs_NS!Y14)/52),"..",((Hrs_Wkd_NS!Y14*1000000)/Jobs_NS!Y14)/52)</f>
        <v>..</v>
      </c>
    </row>
    <row r="15" spans="1:25">
      <c r="A15" s="5">
        <v>2007</v>
      </c>
      <c r="B15" s="28">
        <f>IF(ISERROR(((Hrs_Wkd_NS!B15*1000000)/Jobs_NS!B15)/52),"..",((Hrs_Wkd_NS!B15*1000000)/Jobs_NS!B15)/52)</f>
        <v>34.492644755286328</v>
      </c>
      <c r="C15" s="22">
        <f>IF(ISERROR(((Hrs_Wkd_NS!C15*1000000)/Jobs_NS!C15)/52),"..",((Hrs_Wkd_NS!C15*1000000)/Jobs_NS!C15)/52)</f>
        <v>38.878768125639446</v>
      </c>
      <c r="D15" s="24">
        <f>IF(ISERROR(((Hrs_Wkd_NS!D15*1000000)/Jobs_NS!D15)/52),"..",((Hrs_Wkd_NS!D15*1000000)/Jobs_NS!D15)/52)</f>
        <v>42.036899270941824</v>
      </c>
      <c r="E15" s="24">
        <f>IF(ISERROR(((Hrs_Wkd_NS!E15*1000000)/Jobs_NS!E15)/52),"..",((Hrs_Wkd_NS!E15*1000000)/Jobs_NS!E15)/52)</f>
        <v>42.322372284204341</v>
      </c>
      <c r="F15" s="24">
        <f>IF(ISERROR(((Hrs_Wkd_NS!F15*1000000)/Jobs_NS!F15)/52),"..",((Hrs_Wkd_NS!F15*1000000)/Jobs_NS!F15)/52)</f>
        <v>34.636692946942254</v>
      </c>
      <c r="G15" s="24">
        <f>IF(ISERROR(((Hrs_Wkd_NS!G15*1000000)/Jobs_NS!G15)/52),"..",((Hrs_Wkd_NS!G15*1000000)/Jobs_NS!G15)/52)</f>
        <v>38.073937354106725</v>
      </c>
      <c r="H15" s="24">
        <f>IF(ISERROR(((Hrs_Wkd_NS!H15*1000000)/Jobs_NS!H15)/52),"..",((Hrs_Wkd_NS!H15*1000000)/Jobs_NS!H15)/52)</f>
        <v>38.502308539478143</v>
      </c>
      <c r="I15" s="24">
        <f>IF(ISERROR(((Hrs_Wkd_NS!I15*1000000)/Jobs_NS!I15)/52),"..",((Hrs_Wkd_NS!I15*1000000)/Jobs_NS!I15)/52)</f>
        <v>37.90991234897966</v>
      </c>
      <c r="J15" s="23">
        <f>IF(ISERROR(((Hrs_Wkd_NS!J15*1000000)/Jobs_NS!J15)/52),"..",((Hrs_Wkd_NS!J15*1000000)/Jobs_NS!J15)/52)</f>
        <v>39.493122771268467</v>
      </c>
      <c r="K15" s="24">
        <f>IF(ISERROR(((Hrs_Wkd_NS!K15*1000000)/Jobs_NS!K15)/52),"..",((Hrs_Wkd_NS!K15*1000000)/Jobs_NS!K15)/52)</f>
        <v>32.912420077546749</v>
      </c>
      <c r="L15" s="24">
        <f>IF(ISERROR(((Hrs_Wkd_NS!L15*1000000)/Jobs_NS!L15)/52),"..",((Hrs_Wkd_NS!L15*1000000)/Jobs_NS!L15)/52)</f>
        <v>38.727561308206468</v>
      </c>
      <c r="M15" s="24">
        <f>IF(ISERROR(((Hrs_Wkd_NS!M15*1000000)/Jobs_NS!M15)/52),"..",((Hrs_Wkd_NS!M15*1000000)/Jobs_NS!M15)/52)</f>
        <v>30.6230161659408</v>
      </c>
      <c r="N15" s="24">
        <f>IF(ISERROR(((Hrs_Wkd_NS!N15*1000000)/Jobs_NS!N15)/52),"..",((Hrs_Wkd_NS!N15*1000000)/Jobs_NS!N15)/52)</f>
        <v>39.187720728063027</v>
      </c>
      <c r="O15" s="24">
        <f>IF(ISERROR(((Hrs_Wkd_NS!O15*1000000)/Jobs_NS!O15)/52),"..",((Hrs_Wkd_NS!O15*1000000)/Jobs_NS!O15)/52)</f>
        <v>33.588521133217199</v>
      </c>
      <c r="P15" s="24">
        <f>IF(ISERROR(((Hrs_Wkd_NS!P15*1000000)/Jobs_NS!P15)/52),"..",((Hrs_Wkd_NS!P15*1000000)/Jobs_NS!P15)/52)</f>
        <v>33.303406569207056</v>
      </c>
      <c r="Q15" s="24">
        <f>IF(ISERROR(((Hrs_Wkd_NS!Q15*1000000)/Jobs_NS!Q15)/52),"..",((Hrs_Wkd_NS!Q15*1000000)/Jobs_NS!Q15)/52)</f>
        <v>35.516257368410088</v>
      </c>
      <c r="R15" s="24">
        <f>IF(ISERROR(((Hrs_Wkd_NS!R15*1000000)/Jobs_NS!R15)/52),"..",((Hrs_Wkd_NS!R15*1000000)/Jobs_NS!R15)/52)</f>
        <v>33.662276351807037</v>
      </c>
      <c r="S15" s="24">
        <f>IF(ISERROR(((Hrs_Wkd_NS!S15*1000000)/Jobs_NS!S15)/52),"..",((Hrs_Wkd_NS!S15*1000000)/Jobs_NS!S15)/52)</f>
        <v>30.112975577338428</v>
      </c>
      <c r="T15" s="24">
        <f>IF(ISERROR(((Hrs_Wkd_NS!T15*1000000)/Jobs_NS!T15)/52),"..",((Hrs_Wkd_NS!T15*1000000)/Jobs_NS!T15)/52)</f>
        <v>30.197462975692059</v>
      </c>
      <c r="U15" s="23">
        <f>IF(ISERROR(((Hrs_Wkd_NS!U15*1000000)/Jobs_NS!U15)/52),"..",((Hrs_Wkd_NS!U15*1000000)/Jobs_NS!U15)/52)</f>
        <v>31.983018322878838</v>
      </c>
      <c r="V15" s="24">
        <f>IF(ISERROR(((Hrs_Wkd_NS!V15*1000000)/Jobs_NS!V15)/52),"..",((Hrs_Wkd_NS!V15*1000000)/Jobs_NS!V15)/52)</f>
        <v>34.382391757943019</v>
      </c>
      <c r="W15" s="24">
        <f>IF(ISERROR(((Hrs_Wkd_NS!W15*1000000)/Jobs_NS!W15)/52),"..",((Hrs_Wkd_NS!W15*1000000)/Jobs_NS!W15)/52)</f>
        <v>38.576701246967538</v>
      </c>
      <c r="X15" s="24">
        <f>IF(ISERROR(((Hrs_Wkd_NS!X15*1000000)/Jobs_NS!X15)/52),"..",((Hrs_Wkd_NS!X15*1000000)/Jobs_NS!X15)/52)</f>
        <v>41.059483994266607</v>
      </c>
      <c r="Y15" s="11" t="str">
        <f>IF(ISERROR(((Hrs_Wkd_NS!Y15*1000000)/Jobs_NS!Y15)/52),"..",((Hrs_Wkd_NS!Y15*1000000)/Jobs_NS!Y15)/52)</f>
        <v>..</v>
      </c>
    </row>
    <row r="16" spans="1:25">
      <c r="A16" s="5">
        <v>2008</v>
      </c>
      <c r="B16" s="28">
        <f>IF(ISERROR(((Hrs_Wkd_NS!B16*1000000)/Jobs_NS!B16)/52),"..",((Hrs_Wkd_NS!B16*1000000)/Jobs_NS!B16)/52)</f>
        <v>33.974838214250674</v>
      </c>
      <c r="C16" s="22">
        <f>IF(ISERROR(((Hrs_Wkd_NS!C16*1000000)/Jobs_NS!C16)/52),"..",((Hrs_Wkd_NS!C16*1000000)/Jobs_NS!C16)/52)</f>
        <v>39.321143454617911</v>
      </c>
      <c r="D16" s="24">
        <f>IF(ISERROR(((Hrs_Wkd_NS!D16*1000000)/Jobs_NS!D16)/52),"..",((Hrs_Wkd_NS!D16*1000000)/Jobs_NS!D16)/52)</f>
        <v>42.063467682477267</v>
      </c>
      <c r="E16" s="24">
        <f>IF(ISERROR(((Hrs_Wkd_NS!E16*1000000)/Jobs_NS!E16)/52),"..",((Hrs_Wkd_NS!E16*1000000)/Jobs_NS!E16)/52)</f>
        <v>47.624434389140269</v>
      </c>
      <c r="F16" s="24">
        <f>IF(ISERROR(((Hrs_Wkd_NS!F16*1000000)/Jobs_NS!F16)/52),"..",((Hrs_Wkd_NS!F16*1000000)/Jobs_NS!F16)/52)</f>
        <v>37.609329446064137</v>
      </c>
      <c r="G16" s="24">
        <f>IF(ISERROR(((Hrs_Wkd_NS!G16*1000000)/Jobs_NS!G16)/52),"..",((Hrs_Wkd_NS!G16*1000000)/Jobs_NS!G16)/52)</f>
        <v>38.564875836980022</v>
      </c>
      <c r="H16" s="24">
        <f>IF(ISERROR(((Hrs_Wkd_NS!H16*1000000)/Jobs_NS!H16)/52),"..",((Hrs_Wkd_NS!H16*1000000)/Jobs_NS!H16)/52)</f>
        <v>38.551961107624223</v>
      </c>
      <c r="I16" s="24">
        <f>IF(ISERROR(((Hrs_Wkd_NS!I16*1000000)/Jobs_NS!I16)/52),"..",((Hrs_Wkd_NS!I16*1000000)/Jobs_NS!I16)/52)</f>
        <v>37.890625</v>
      </c>
      <c r="J16" s="23">
        <f>IF(ISERROR(((Hrs_Wkd_NS!J16*1000000)/Jobs_NS!J16)/52),"..",((Hrs_Wkd_NS!J16*1000000)/Jobs_NS!J16)/52)</f>
        <v>39.628946117495737</v>
      </c>
      <c r="K16" s="24">
        <f>IF(ISERROR(((Hrs_Wkd_NS!K16*1000000)/Jobs_NS!K16)/52),"..",((Hrs_Wkd_NS!K16*1000000)/Jobs_NS!K16)/52)</f>
        <v>32.065565040140299</v>
      </c>
      <c r="L16" s="24">
        <f>IF(ISERROR(((Hrs_Wkd_NS!L16*1000000)/Jobs_NS!L16)/52),"..",((Hrs_Wkd_NS!L16*1000000)/Jobs_NS!L16)/52)</f>
        <v>37.422950265979907</v>
      </c>
      <c r="M16" s="24">
        <f>IF(ISERROR(((Hrs_Wkd_NS!M16*1000000)/Jobs_NS!M16)/52),"..",((Hrs_Wkd_NS!M16*1000000)/Jobs_NS!M16)/52)</f>
        <v>30.045674655055354</v>
      </c>
      <c r="N16" s="24">
        <f>IF(ISERROR(((Hrs_Wkd_NS!N16*1000000)/Jobs_NS!N16)/52),"..",((Hrs_Wkd_NS!N16*1000000)/Jobs_NS!N16)/52)</f>
        <v>37.59024495058015</v>
      </c>
      <c r="O16" s="24">
        <f>IF(ISERROR(((Hrs_Wkd_NS!O16*1000000)/Jobs_NS!O16)/52),"..",((Hrs_Wkd_NS!O16*1000000)/Jobs_NS!O16)/52)</f>
        <v>33.627320954907162</v>
      </c>
      <c r="P16" s="24">
        <f>IF(ISERROR(((Hrs_Wkd_NS!P16*1000000)/Jobs_NS!P16)/52),"..",((Hrs_Wkd_NS!P16*1000000)/Jobs_NS!P16)/52)</f>
        <v>33.329076854973273</v>
      </c>
      <c r="Q16" s="24">
        <f>IF(ISERROR(((Hrs_Wkd_NS!Q16*1000000)/Jobs_NS!Q16)/52),"..",((Hrs_Wkd_NS!Q16*1000000)/Jobs_NS!Q16)/52)</f>
        <v>35.006213171924479</v>
      </c>
      <c r="R16" s="24">
        <f>IF(ISERROR(((Hrs_Wkd_NS!R16*1000000)/Jobs_NS!R16)/52),"..",((Hrs_Wkd_NS!R16*1000000)/Jobs_NS!R16)/52)</f>
        <v>33.029895016196384</v>
      </c>
      <c r="S16" s="24">
        <f>IF(ISERROR(((Hrs_Wkd_NS!S16*1000000)/Jobs_NS!S16)/52),"..",((Hrs_Wkd_NS!S16*1000000)/Jobs_NS!S16)/52)</f>
        <v>28.683898639878098</v>
      </c>
      <c r="T16" s="24">
        <f>IF(ISERROR(((Hrs_Wkd_NS!T16*1000000)/Jobs_NS!T16)/52),"..",((Hrs_Wkd_NS!T16*1000000)/Jobs_NS!T16)/52)</f>
        <v>29.493923898515</v>
      </c>
      <c r="U16" s="23">
        <f>IF(ISERROR(((Hrs_Wkd_NS!U16*1000000)/Jobs_NS!U16)/52),"..",((Hrs_Wkd_NS!U16*1000000)/Jobs_NS!U16)/52)</f>
        <v>30.187712796408448</v>
      </c>
      <c r="V16" s="24">
        <f>IF(ISERROR(((Hrs_Wkd_NS!V16*1000000)/Jobs_NS!V16)/52),"..",((Hrs_Wkd_NS!V16*1000000)/Jobs_NS!V16)/52)</f>
        <v>33.866503866503869</v>
      </c>
      <c r="W16" s="24">
        <f>IF(ISERROR(((Hrs_Wkd_NS!W16*1000000)/Jobs_NS!W16)/52),"..",((Hrs_Wkd_NS!W16*1000000)/Jobs_NS!W16)/52)</f>
        <v>39.15556352381671</v>
      </c>
      <c r="X16" s="24">
        <f>IF(ISERROR(((Hrs_Wkd_NS!X16*1000000)/Jobs_NS!X16)/52),"..",((Hrs_Wkd_NS!X16*1000000)/Jobs_NS!X16)/52)</f>
        <v>47.032060099460374</v>
      </c>
      <c r="Y16" s="11" t="str">
        <f>IF(ISERROR(((Hrs_Wkd_NS!Y16*1000000)/Jobs_NS!Y16)/52),"..",((Hrs_Wkd_NS!Y16*1000000)/Jobs_NS!Y16)/52)</f>
        <v>..</v>
      </c>
    </row>
    <row r="17" spans="1:25">
      <c r="A17" s="5">
        <v>2009</v>
      </c>
      <c r="B17" s="28">
        <f>IF(ISERROR(((Hrs_Wkd_NS!B17*1000000)/Jobs_NS!B17)/52),"..",((Hrs_Wkd_NS!B17*1000000)/Jobs_NS!B17)/52)</f>
        <v>33.747748279833445</v>
      </c>
      <c r="C17" s="22">
        <f>IF(ISERROR(((Hrs_Wkd_NS!C17*1000000)/Jobs_NS!C17)/52),"..",((Hrs_Wkd_NS!C17*1000000)/Jobs_NS!C17)/52)</f>
        <v>38.262450065424041</v>
      </c>
      <c r="D17" s="24">
        <f>IF(ISERROR(((Hrs_Wkd_NS!D17*1000000)/Jobs_NS!D17)/52),"..",((Hrs_Wkd_NS!D17*1000000)/Jobs_NS!D17)/52)</f>
        <v>41.926884996191923</v>
      </c>
      <c r="E17" s="24">
        <f>IF(ISERROR(((Hrs_Wkd_NS!E17*1000000)/Jobs_NS!E17)/52),"..",((Hrs_Wkd_NS!E17*1000000)/Jobs_NS!E17)/52)</f>
        <v>46.55979083528279</v>
      </c>
      <c r="F17" s="24">
        <f>IF(ISERROR(((Hrs_Wkd_NS!F17*1000000)/Jobs_NS!F17)/52),"..",((Hrs_Wkd_NS!F17*1000000)/Jobs_NS!F17)/52)</f>
        <v>37.712729748127977</v>
      </c>
      <c r="G17" s="24">
        <f>IF(ISERROR(((Hrs_Wkd_NS!G17*1000000)/Jobs_NS!G17)/52),"..",((Hrs_Wkd_NS!G17*1000000)/Jobs_NS!G17)/52)</f>
        <v>37.899099251490675</v>
      </c>
      <c r="H17" s="24">
        <f>IF(ISERROR(((Hrs_Wkd_NS!H17*1000000)/Jobs_NS!H17)/52),"..",((Hrs_Wkd_NS!H17*1000000)/Jobs_NS!H17)/52)</f>
        <v>36.768499806509865</v>
      </c>
      <c r="I17" s="24">
        <f>IF(ISERROR(((Hrs_Wkd_NS!I17*1000000)/Jobs_NS!I17)/52),"..",((Hrs_Wkd_NS!I17*1000000)/Jobs_NS!I17)/52)</f>
        <v>35.624755523053111</v>
      </c>
      <c r="J17" s="23">
        <f>IF(ISERROR(((Hrs_Wkd_NS!J17*1000000)/Jobs_NS!J17)/52),"..",((Hrs_Wkd_NS!J17*1000000)/Jobs_NS!J17)/52)</f>
        <v>38.733237897689094</v>
      </c>
      <c r="K17" s="24">
        <f>IF(ISERROR(((Hrs_Wkd_NS!K17*1000000)/Jobs_NS!K17)/52),"..",((Hrs_Wkd_NS!K17*1000000)/Jobs_NS!K17)/52)</f>
        <v>32.143769741824649</v>
      </c>
      <c r="L17" s="24">
        <f>IF(ISERROR(((Hrs_Wkd_NS!L17*1000000)/Jobs_NS!L17)/52),"..",((Hrs_Wkd_NS!L17*1000000)/Jobs_NS!L17)/52)</f>
        <v>36.553283998331104</v>
      </c>
      <c r="M17" s="24">
        <f>IF(ISERROR(((Hrs_Wkd_NS!M17*1000000)/Jobs_NS!M17)/52),"..",((Hrs_Wkd_NS!M17*1000000)/Jobs_NS!M17)/52)</f>
        <v>29.788678257740557</v>
      </c>
      <c r="N17" s="24">
        <f>IF(ISERROR(((Hrs_Wkd_NS!N17*1000000)/Jobs_NS!N17)/52),"..",((Hrs_Wkd_NS!N17*1000000)/Jobs_NS!N17)/52)</f>
        <v>38.314229158035261</v>
      </c>
      <c r="O17" s="24">
        <f>IF(ISERROR(((Hrs_Wkd_NS!O17*1000000)/Jobs_NS!O17)/52),"..",((Hrs_Wkd_NS!O17*1000000)/Jobs_NS!O17)/52)</f>
        <v>35.067077788596777</v>
      </c>
      <c r="P17" s="24">
        <f>IF(ISERROR(((Hrs_Wkd_NS!P17*1000000)/Jobs_NS!P17)/52),"..",((Hrs_Wkd_NS!P17*1000000)/Jobs_NS!P17)/52)</f>
        <v>33.662185602775367</v>
      </c>
      <c r="Q17" s="24">
        <f>IF(ISERROR(((Hrs_Wkd_NS!Q17*1000000)/Jobs_NS!Q17)/52),"..",((Hrs_Wkd_NS!Q17*1000000)/Jobs_NS!Q17)/52)</f>
        <v>34.956753293557043</v>
      </c>
      <c r="R17" s="24">
        <f>IF(ISERROR(((Hrs_Wkd_NS!R17*1000000)/Jobs_NS!R17)/52),"..",((Hrs_Wkd_NS!R17*1000000)/Jobs_NS!R17)/52)</f>
        <v>33.05564526853734</v>
      </c>
      <c r="S17" s="24">
        <f>IF(ISERROR(((Hrs_Wkd_NS!S17*1000000)/Jobs_NS!S17)/52),"..",((Hrs_Wkd_NS!S17*1000000)/Jobs_NS!S17)/52)</f>
        <v>28.596262494567579</v>
      </c>
      <c r="T17" s="24">
        <f>IF(ISERROR(((Hrs_Wkd_NS!T17*1000000)/Jobs_NS!T17)/52),"..",((Hrs_Wkd_NS!T17*1000000)/Jobs_NS!T17)/52)</f>
        <v>29.87146305651644</v>
      </c>
      <c r="U17" s="23">
        <f>IF(ISERROR(((Hrs_Wkd_NS!U17*1000000)/Jobs_NS!U17)/52),"..",((Hrs_Wkd_NS!U17*1000000)/Jobs_NS!U17)/52)</f>
        <v>30.832898852971844</v>
      </c>
      <c r="V17" s="24">
        <f>IF(ISERROR(((Hrs_Wkd_NS!V17*1000000)/Jobs_NS!V17)/52),"..",((Hrs_Wkd_NS!V17*1000000)/Jobs_NS!V17)/52)</f>
        <v>33.639311975700473</v>
      </c>
      <c r="W17" s="24">
        <f>IF(ISERROR(((Hrs_Wkd_NS!W17*1000000)/Jobs_NS!W17)/52),"..",((Hrs_Wkd_NS!W17*1000000)/Jobs_NS!W17)/52)</f>
        <v>37.487822582185636</v>
      </c>
      <c r="X17" s="24">
        <f>IF(ISERROR(((Hrs_Wkd_NS!X17*1000000)/Jobs_NS!X17)/52),"..",((Hrs_Wkd_NS!X17*1000000)/Jobs_NS!X17)/52)</f>
        <v>44.318788008108399</v>
      </c>
      <c r="Y17" s="11" t="str">
        <f>IF(ISERROR(((Hrs_Wkd_NS!Y17*1000000)/Jobs_NS!Y17)/52),"..",((Hrs_Wkd_NS!Y17*1000000)/Jobs_NS!Y17)/52)</f>
        <v>..</v>
      </c>
    </row>
    <row r="18" spans="1:25">
      <c r="A18" s="5">
        <v>2010</v>
      </c>
      <c r="B18" s="28">
        <f>IF(ISERROR(((Hrs_Wkd_NS!B18*1000000)/Jobs_NS!B18)/52),"..",((Hrs_Wkd_NS!B18*1000000)/Jobs_NS!B18)/52)</f>
        <v>33.876431946499288</v>
      </c>
      <c r="C18" s="22">
        <f>IF(ISERROR(((Hrs_Wkd_NS!C18*1000000)/Jobs_NS!C18)/52),"..",((Hrs_Wkd_NS!C18*1000000)/Jobs_NS!C18)/52)</f>
        <v>38.746147469551723</v>
      </c>
      <c r="D18" s="24">
        <f>IF(ISERROR(((Hrs_Wkd_NS!D18*1000000)/Jobs_NS!D18)/52),"..",((Hrs_Wkd_NS!D18*1000000)/Jobs_NS!D18)/52)</f>
        <v>42.276947672631124</v>
      </c>
      <c r="E18" s="24">
        <f>IF(ISERROR(((Hrs_Wkd_NS!E18*1000000)/Jobs_NS!E18)/52),"..",((Hrs_Wkd_NS!E18*1000000)/Jobs_NS!E18)/52)</f>
        <v>41.164029453235159</v>
      </c>
      <c r="F18" s="24">
        <f>IF(ISERROR(((Hrs_Wkd_NS!F18*1000000)/Jobs_NS!F18)/52),"..",((Hrs_Wkd_NS!F18*1000000)/Jobs_NS!F18)/52)</f>
        <v>39.266034824774081</v>
      </c>
      <c r="G18" s="24">
        <f>IF(ISERROR(((Hrs_Wkd_NS!G18*1000000)/Jobs_NS!G18)/52),"..",((Hrs_Wkd_NS!G18*1000000)/Jobs_NS!G18)/52)</f>
        <v>38.497304921666412</v>
      </c>
      <c r="H18" s="24">
        <f>IF(ISERROR(((Hrs_Wkd_NS!H18*1000000)/Jobs_NS!H18)/52),"..",((Hrs_Wkd_NS!H18*1000000)/Jobs_NS!H18)/52)</f>
        <v>37.579700434434912</v>
      </c>
      <c r="I18" s="24">
        <f>IF(ISERROR(((Hrs_Wkd_NS!I18*1000000)/Jobs_NS!I18)/52),"..",((Hrs_Wkd_NS!I18*1000000)/Jobs_NS!I18)/52)</f>
        <v>36.73853792337205</v>
      </c>
      <c r="J18" s="23">
        <f>IF(ISERROR(((Hrs_Wkd_NS!J18*1000000)/Jobs_NS!J18)/52),"..",((Hrs_Wkd_NS!J18*1000000)/Jobs_NS!J18)/52)</f>
        <v>38.966820302882823</v>
      </c>
      <c r="K18" s="24">
        <f>IF(ISERROR(((Hrs_Wkd_NS!K18*1000000)/Jobs_NS!K18)/52),"..",((Hrs_Wkd_NS!K18*1000000)/Jobs_NS!K18)/52)</f>
        <v>32.116475439556048</v>
      </c>
      <c r="L18" s="24">
        <f>IF(ISERROR(((Hrs_Wkd_NS!L18*1000000)/Jobs_NS!L18)/52),"..",((Hrs_Wkd_NS!L18*1000000)/Jobs_NS!L18)/52)</f>
        <v>36.812546241284217</v>
      </c>
      <c r="M18" s="24">
        <f>IF(ISERROR(((Hrs_Wkd_NS!M18*1000000)/Jobs_NS!M18)/52),"..",((Hrs_Wkd_NS!M18*1000000)/Jobs_NS!M18)/52)</f>
        <v>30.02008657028885</v>
      </c>
      <c r="N18" s="24">
        <f>IF(ISERROR(((Hrs_Wkd_NS!N18*1000000)/Jobs_NS!N18)/52),"..",((Hrs_Wkd_NS!N18*1000000)/Jobs_NS!N18)/52)</f>
        <v>38.768443239987953</v>
      </c>
      <c r="O18" s="24">
        <f>IF(ISERROR(((Hrs_Wkd_NS!O18*1000000)/Jobs_NS!O18)/52),"..",((Hrs_Wkd_NS!O18*1000000)/Jobs_NS!O18)/52)</f>
        <v>33.722716677262135</v>
      </c>
      <c r="P18" s="24">
        <f>IF(ISERROR(((Hrs_Wkd_NS!P18*1000000)/Jobs_NS!P18)/52),"..",((Hrs_Wkd_NS!P18*1000000)/Jobs_NS!P18)/52)</f>
        <v>34.162709718265276</v>
      </c>
      <c r="Q18" s="24">
        <f>IF(ISERROR(((Hrs_Wkd_NS!Q18*1000000)/Jobs_NS!Q18)/52),"..",((Hrs_Wkd_NS!Q18*1000000)/Jobs_NS!Q18)/52)</f>
        <v>34.407927747114904</v>
      </c>
      <c r="R18" s="24">
        <f>IF(ISERROR(((Hrs_Wkd_NS!R18*1000000)/Jobs_NS!R18)/52),"..",((Hrs_Wkd_NS!R18*1000000)/Jobs_NS!R18)/52)</f>
        <v>33.809699915469146</v>
      </c>
      <c r="S18" s="24">
        <f>IF(ISERROR(((Hrs_Wkd_NS!S18*1000000)/Jobs_NS!S18)/52),"..",((Hrs_Wkd_NS!S18*1000000)/Jobs_NS!S18)/52)</f>
        <v>26.961861667744021</v>
      </c>
      <c r="T18" s="24">
        <f>IF(ISERROR(((Hrs_Wkd_NS!T18*1000000)/Jobs_NS!T18)/52),"..",((Hrs_Wkd_NS!T18*1000000)/Jobs_NS!T18)/52)</f>
        <v>29.414520198865766</v>
      </c>
      <c r="U18" s="23">
        <f>IF(ISERROR(((Hrs_Wkd_NS!U18*1000000)/Jobs_NS!U18)/52),"..",((Hrs_Wkd_NS!U18*1000000)/Jobs_NS!U18)/52)</f>
        <v>30.074557594993564</v>
      </c>
      <c r="V18" s="24">
        <f>IF(ISERROR(((Hrs_Wkd_NS!V18*1000000)/Jobs_NS!V18)/52),"..",((Hrs_Wkd_NS!V18*1000000)/Jobs_NS!V18)/52)</f>
        <v>33.776358443831235</v>
      </c>
      <c r="W18" s="24">
        <f>IF(ISERROR(((Hrs_Wkd_NS!W18*1000000)/Jobs_NS!W18)/52),"..",((Hrs_Wkd_NS!W18*1000000)/Jobs_NS!W18)/52)</f>
        <v>37.874804260830899</v>
      </c>
      <c r="X18" s="24">
        <f>IF(ISERROR(((Hrs_Wkd_NS!X18*1000000)/Jobs_NS!X18)/52),"..",((Hrs_Wkd_NS!X18*1000000)/Jobs_NS!X18)/52)</f>
        <v>41.370442336267004</v>
      </c>
      <c r="Y18" s="11" t="str">
        <f>IF(ISERROR(((Hrs_Wkd_NS!Y18*1000000)/Jobs_NS!Y18)/52),"..",((Hrs_Wkd_NS!Y18*1000000)/Jobs_NS!Y18)/52)</f>
        <v>..</v>
      </c>
    </row>
    <row r="19" spans="1:25">
      <c r="B19" s="59"/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10" t="s">
        <v>21</v>
      </c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-0.28208051547849999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-9.6715266571245628E-2</v>
      </c>
      <c r="D21" s="9">
        <f t="shared" si="0"/>
        <v>0.24476471966989877</v>
      </c>
      <c r="E21" s="9">
        <f t="shared" si="0"/>
        <v>-7.8916325529165832E-2</v>
      </c>
      <c r="F21" s="9">
        <f t="shared" si="0"/>
        <v>0.49458693026578349</v>
      </c>
      <c r="G21" s="9">
        <f t="shared" si="0"/>
        <v>-0.20255732795572134</v>
      </c>
      <c r="H21" s="9">
        <f t="shared" si="0"/>
        <v>-0.13891603212976555</v>
      </c>
      <c r="I21" s="9">
        <f t="shared" si="0"/>
        <v>-0.1866421472176083</v>
      </c>
      <c r="J21" s="20">
        <f t="shared" si="0"/>
        <v>-9.3795106726068944E-2</v>
      </c>
      <c r="K21" s="9">
        <f t="shared" si="0"/>
        <v>-0.32287934133723439</v>
      </c>
      <c r="L21" s="9">
        <f t="shared" si="0"/>
        <v>-0.47122082914866636</v>
      </c>
      <c r="M21" s="9">
        <f t="shared" si="0"/>
        <v>-0.56618995275338202</v>
      </c>
      <c r="N21" s="9">
        <f t="shared" si="0"/>
        <v>-0.12762448097783929</v>
      </c>
      <c r="O21" s="9">
        <f t="shared" si="0"/>
        <v>7.7794515395357422E-3</v>
      </c>
      <c r="P21" s="9">
        <f t="shared" si="0"/>
        <v>0.16483335907722108</v>
      </c>
      <c r="Q21" s="9">
        <f t="shared" si="0"/>
        <v>-0.42095260014279878</v>
      </c>
      <c r="R21" s="9">
        <f t="shared" si="0"/>
        <v>0.35361736701966517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-0.91296398011617708</v>
      </c>
      <c r="T21" s="9">
        <f t="shared" si="1"/>
        <v>-0.67504957910812236</v>
      </c>
      <c r="U21" s="20">
        <f t="shared" si="1"/>
        <v>-0.17195431061283184</v>
      </c>
      <c r="V21" s="9">
        <f t="shared" si="1"/>
        <v>-0.27030698148328147</v>
      </c>
      <c r="W21" s="9">
        <f t="shared" si="1"/>
        <v>-0.11917580802385253</v>
      </c>
      <c r="X21" s="9">
        <f t="shared" si="1"/>
        <v>0.25034470987277402</v>
      </c>
      <c r="Y21" s="46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-0.29982369239347495</v>
      </c>
      <c r="C22" s="9">
        <f t="shared" si="0"/>
        <v>-4.6718825376212969E-3</v>
      </c>
      <c r="D22" s="9">
        <f t="shared" si="0"/>
        <v>0.63797614149636583</v>
      </c>
      <c r="E22" s="9">
        <f t="shared" si="0"/>
        <v>-1.2206332361660799</v>
      </c>
      <c r="F22" s="9">
        <f t="shared" si="0"/>
        <v>3.4544021982187756</v>
      </c>
      <c r="G22" s="9">
        <f t="shared" si="0"/>
        <v>-0.30354394408793617</v>
      </c>
      <c r="H22" s="9">
        <f t="shared" si="0"/>
        <v>1.2310182735864039E-2</v>
      </c>
      <c r="I22" s="9">
        <f t="shared" si="0"/>
        <v>-0.25741925804187993</v>
      </c>
      <c r="J22" s="21">
        <f t="shared" si="0"/>
        <v>0.27518967656718907</v>
      </c>
      <c r="K22" s="9">
        <f t="shared" si="0"/>
        <v>-0.38142324284098361</v>
      </c>
      <c r="L22" s="9">
        <f t="shared" si="0"/>
        <v>-0.65195715243854258</v>
      </c>
      <c r="M22" s="9">
        <f t="shared" si="0"/>
        <v>-0.45244117664584582</v>
      </c>
      <c r="N22" s="9">
        <f t="shared" si="0"/>
        <v>-0.56772954379951113</v>
      </c>
      <c r="O22" s="9">
        <f t="shared" si="0"/>
        <v>-0.86398909240099631</v>
      </c>
      <c r="P22" s="9">
        <f t="shared" si="0"/>
        <v>-0.90171434269380457</v>
      </c>
      <c r="Q22" s="9">
        <f t="shared" si="0"/>
        <v>-0.32119329899454874</v>
      </c>
      <c r="R22" s="9">
        <f t="shared" si="0"/>
        <v>1.1980906587266915</v>
      </c>
      <c r="S22" s="9">
        <f t="shared" si="1"/>
        <v>1.3431872449140903</v>
      </c>
      <c r="T22" s="9">
        <f t="shared" si="1"/>
        <v>-0.16963301134145237</v>
      </c>
      <c r="U22" s="21">
        <f t="shared" si="1"/>
        <v>-3.3328070293903167E-2</v>
      </c>
      <c r="V22" s="9">
        <f t="shared" si="1"/>
        <v>-0.25302378145418691</v>
      </c>
      <c r="W22" s="9">
        <f t="shared" si="1"/>
        <v>2.0489119127420352E-2</v>
      </c>
      <c r="X22" s="9">
        <f t="shared" si="1"/>
        <v>-0.21399393347134588</v>
      </c>
      <c r="Y22" s="46" t="str">
        <f t="shared" si="1"/>
        <v>n.a.</v>
      </c>
    </row>
    <row r="23" spans="1:25">
      <c r="A23" s="29" t="s">
        <v>24</v>
      </c>
      <c r="B23" s="19">
        <f t="shared" si="2"/>
        <v>-0.27675694668378714</v>
      </c>
      <c r="C23" s="9">
        <f t="shared" si="0"/>
        <v>-0.12431175708985664</v>
      </c>
      <c r="D23" s="9">
        <f t="shared" si="0"/>
        <v>0.12710115508529629</v>
      </c>
      <c r="E23" s="9">
        <f t="shared" si="0"/>
        <v>0.26616511093853212</v>
      </c>
      <c r="F23" s="9">
        <f t="shared" si="0"/>
        <v>-0.37673348011052488</v>
      </c>
      <c r="G23" s="9">
        <f t="shared" si="0"/>
        <v>-0.17224140060155824</v>
      </c>
      <c r="H23" s="9">
        <f t="shared" si="0"/>
        <v>-0.18423929106864412</v>
      </c>
      <c r="I23" s="9">
        <f t="shared" si="0"/>
        <v>-0.16539922205206503</v>
      </c>
      <c r="J23" s="21">
        <f t="shared" si="0"/>
        <v>-0.20422555058106084</v>
      </c>
      <c r="K23" s="9">
        <f t="shared" si="0"/>
        <v>-0.30530946280880045</v>
      </c>
      <c r="L23" s="9">
        <f t="shared" si="0"/>
        <v>-0.41693584339218548</v>
      </c>
      <c r="M23" s="9">
        <f t="shared" si="0"/>
        <v>-0.60028923352327679</v>
      </c>
      <c r="N23" s="9">
        <f t="shared" si="0"/>
        <v>4.7865031671312508E-3</v>
      </c>
      <c r="O23" s="9">
        <f t="shared" si="0"/>
        <v>0.27080183620613596</v>
      </c>
      <c r="P23" s="9">
        <f t="shared" si="0"/>
        <v>0.48703042946045549</v>
      </c>
      <c r="Q23" s="9">
        <f t="shared" si="0"/>
        <v>-0.45086091716614041</v>
      </c>
      <c r="R23" s="9">
        <f t="shared" si="0"/>
        <v>0.1016522146216392</v>
      </c>
      <c r="S23" s="9">
        <f t="shared" si="1"/>
        <v>-1.5799636136761719</v>
      </c>
      <c r="T23" s="9">
        <f t="shared" si="1"/>
        <v>-0.82617499280379647</v>
      </c>
      <c r="U23" s="21">
        <f t="shared" si="1"/>
        <v>-0.21350468447133286</v>
      </c>
      <c r="V23" s="9">
        <f t="shared" si="1"/>
        <v>-0.27549135750829512</v>
      </c>
      <c r="W23" s="9">
        <f t="shared" si="1"/>
        <v>-0.16103724429392674</v>
      </c>
      <c r="X23" s="9">
        <f t="shared" si="1"/>
        <v>0.39006718817242714</v>
      </c>
      <c r="Y23" s="4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111.64662516204669</v>
      </c>
      <c r="D29" s="24">
        <f t="shared" si="3"/>
        <v>116.53478139390099</v>
      </c>
      <c r="E29" s="24">
        <f t="shared" si="3"/>
        <v>118.33934798893937</v>
      </c>
      <c r="F29" s="24">
        <f t="shared" si="3"/>
        <v>104.78916930878562</v>
      </c>
      <c r="G29" s="24">
        <f t="shared" si="3"/>
        <v>112.46878835020901</v>
      </c>
      <c r="H29" s="24">
        <f t="shared" si="3"/>
        <v>108.88192230264264</v>
      </c>
      <c r="I29" s="24">
        <f t="shared" si="3"/>
        <v>107.10833358274721</v>
      </c>
      <c r="J29" s="23">
        <f t="shared" si="3"/>
        <v>112.23983435711284</v>
      </c>
      <c r="K29" s="24">
        <f t="shared" si="3"/>
        <v>95.310475642668351</v>
      </c>
      <c r="L29" s="24">
        <f t="shared" si="3"/>
        <v>111.38253789843755</v>
      </c>
      <c r="M29" s="24">
        <f t="shared" si="3"/>
        <v>91.965077856754789</v>
      </c>
      <c r="N29" s="24">
        <f t="shared" si="3"/>
        <v>112.16115572603147</v>
      </c>
      <c r="O29" s="24">
        <f t="shared" si="3"/>
        <v>95.859996562921708</v>
      </c>
      <c r="P29" s="24">
        <f t="shared" si="3"/>
        <v>95.149786140623007</v>
      </c>
      <c r="Q29" s="24">
        <f t="shared" si="3"/>
        <v>103.42582511057459</v>
      </c>
      <c r="R29" s="24">
        <f t="shared" si="3"/>
        <v>91.889514246817456</v>
      </c>
      <c r="S29" s="24">
        <f t="shared" si="3"/>
        <v>86.434085227408559</v>
      </c>
      <c r="T29" s="24">
        <f t="shared" si="3"/>
        <v>91.402311964783777</v>
      </c>
      <c r="U29" s="23">
        <f t="shared" si="3"/>
        <v>87.512461915757271</v>
      </c>
      <c r="V29" s="24">
        <f t="shared" si="3"/>
        <v>99.551683472599279</v>
      </c>
      <c r="W29" s="24">
        <f t="shared" si="3"/>
        <v>109.45533227837743</v>
      </c>
      <c r="X29" s="24">
        <f t="shared" si="3"/>
        <v>113.95354680403902</v>
      </c>
      <c r="Y29" s="46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110.82549699010242</v>
      </c>
      <c r="D30" s="24">
        <f t="shared" si="4"/>
        <v>116.42364605091929</v>
      </c>
      <c r="E30" s="24">
        <f t="shared" si="4"/>
        <v>112.29185079907693</v>
      </c>
      <c r="F30" s="24">
        <f t="shared" si="4"/>
        <v>106.51008298719287</v>
      </c>
      <c r="G30" s="24">
        <f t="shared" si="4"/>
        <v>113.35432837492527</v>
      </c>
      <c r="H30" s="24">
        <f t="shared" si="4"/>
        <v>106.73461271160069</v>
      </c>
      <c r="I30" s="24">
        <f t="shared" si="4"/>
        <v>104.00305480214891</v>
      </c>
      <c r="J30" s="23">
        <f t="shared" si="4"/>
        <v>111.61499617648789</v>
      </c>
      <c r="K30" s="24">
        <f t="shared" si="4"/>
        <v>95.861797232896038</v>
      </c>
      <c r="L30" s="24">
        <f t="shared" si="4"/>
        <v>110.38094750304896</v>
      </c>
      <c r="M30" s="24">
        <f t="shared" si="4"/>
        <v>90.84804861289615</v>
      </c>
      <c r="N30" s="24">
        <f t="shared" si="4"/>
        <v>115.96473808458234</v>
      </c>
      <c r="O30" s="24">
        <f t="shared" si="4"/>
        <v>95.619212853377391</v>
      </c>
      <c r="P30" s="24">
        <f t="shared" si="4"/>
        <v>91.801157695211572</v>
      </c>
      <c r="Q30" s="24">
        <f t="shared" si="4"/>
        <v>103.99001290429135</v>
      </c>
      <c r="R30" s="24">
        <f t="shared" si="4"/>
        <v>96.436757949731216</v>
      </c>
      <c r="S30" s="24">
        <f t="shared" si="4"/>
        <v>84.970006948796396</v>
      </c>
      <c r="T30" s="24">
        <f t="shared" si="4"/>
        <v>93.331944140768968</v>
      </c>
      <c r="U30" s="23">
        <f t="shared" si="4"/>
        <v>89.640493370436374</v>
      </c>
      <c r="V30" s="24">
        <f t="shared" si="4"/>
        <v>99.715806568914815</v>
      </c>
      <c r="W30" s="24">
        <f t="shared" si="4"/>
        <v>107.13175322493686</v>
      </c>
      <c r="X30" s="24">
        <f t="shared" si="4"/>
        <v>108.80912425257773</v>
      </c>
      <c r="Y30" s="46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112.26788688210311</v>
      </c>
      <c r="D31" s="24">
        <f t="shared" si="4"/>
        <v>116.20348965445999</v>
      </c>
      <c r="E31" s="24">
        <f t="shared" si="4"/>
        <v>118.30090573449701</v>
      </c>
      <c r="F31" s="24">
        <f t="shared" si="4"/>
        <v>102.86586306880369</v>
      </c>
      <c r="G31" s="24">
        <f t="shared" si="4"/>
        <v>114.80975095437778</v>
      </c>
      <c r="H31" s="24">
        <f t="shared" si="4"/>
        <v>108.82876719147625</v>
      </c>
      <c r="I31" s="24">
        <f t="shared" si="4"/>
        <v>106.89208447729013</v>
      </c>
      <c r="J31" s="23">
        <f t="shared" si="4"/>
        <v>112.19042697865763</v>
      </c>
      <c r="K31" s="24">
        <f t="shared" si="4"/>
        <v>95.142169798007629</v>
      </c>
      <c r="L31" s="24">
        <f t="shared" si="4"/>
        <v>115.00614382491459</v>
      </c>
      <c r="M31" s="24">
        <f t="shared" si="4"/>
        <v>90.954578214923359</v>
      </c>
      <c r="N31" s="24">
        <f t="shared" si="4"/>
        <v>112.9630850244004</v>
      </c>
      <c r="O31" s="24">
        <f t="shared" si="4"/>
        <v>96.010991246988965</v>
      </c>
      <c r="P31" s="24">
        <f t="shared" si="4"/>
        <v>93.983849991073583</v>
      </c>
      <c r="Q31" s="24">
        <f t="shared" si="4"/>
        <v>96.04356291029454</v>
      </c>
      <c r="R31" s="24">
        <f t="shared" si="4"/>
        <v>91.178380874402137</v>
      </c>
      <c r="S31" s="24">
        <f t="shared" si="4"/>
        <v>85.722341998363049</v>
      </c>
      <c r="T31" s="24">
        <f t="shared" si="4"/>
        <v>92.869397210007989</v>
      </c>
      <c r="U31" s="23">
        <f t="shared" si="4"/>
        <v>88.965338235137509</v>
      </c>
      <c r="V31" s="24">
        <f t="shared" si="4"/>
        <v>99.829076015678766</v>
      </c>
      <c r="W31" s="24">
        <f t="shared" si="4"/>
        <v>109.19543578703701</v>
      </c>
      <c r="X31" s="24">
        <f t="shared" si="4"/>
        <v>106.78798925139145</v>
      </c>
      <c r="Y31" s="46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112.64111746760761</v>
      </c>
      <c r="D32" s="24">
        <f t="shared" si="4"/>
        <v>119.85425868974589</v>
      </c>
      <c r="E32" s="24">
        <f t="shared" si="4"/>
        <v>115.09066684862515</v>
      </c>
      <c r="F32" s="24">
        <f t="shared" si="4"/>
        <v>117.07806747816332</v>
      </c>
      <c r="G32" s="24">
        <f t="shared" si="4"/>
        <v>112.45619870583748</v>
      </c>
      <c r="H32" s="24">
        <f t="shared" si="4"/>
        <v>109.90776544496576</v>
      </c>
      <c r="I32" s="24">
        <f t="shared" si="4"/>
        <v>107.24505752308893</v>
      </c>
      <c r="J32" s="23">
        <f t="shared" si="4"/>
        <v>114.19306100673636</v>
      </c>
      <c r="K32" s="24">
        <f t="shared" si="4"/>
        <v>95.076646716690817</v>
      </c>
      <c r="L32" s="24">
        <f t="shared" si="4"/>
        <v>110.20651728641067</v>
      </c>
      <c r="M32" s="24">
        <f t="shared" si="4"/>
        <v>91.543393403680341</v>
      </c>
      <c r="N32" s="24">
        <f t="shared" si="4"/>
        <v>111.25941334529337</v>
      </c>
      <c r="O32" s="24">
        <f t="shared" si="4"/>
        <v>94.241881651732655</v>
      </c>
      <c r="P32" s="24">
        <f t="shared" si="4"/>
        <v>93.436908795872398</v>
      </c>
      <c r="Q32" s="24">
        <f t="shared" si="4"/>
        <v>103.35933489202478</v>
      </c>
      <c r="R32" s="24">
        <f t="shared" si="4"/>
        <v>96.093747959877859</v>
      </c>
      <c r="S32" s="24">
        <f t="shared" si="4"/>
        <v>90.778068364329599</v>
      </c>
      <c r="T32" s="24">
        <f t="shared" si="4"/>
        <v>91.76084518039076</v>
      </c>
      <c r="U32" s="23">
        <f t="shared" si="4"/>
        <v>88.216094022656506</v>
      </c>
      <c r="V32" s="24">
        <f t="shared" si="4"/>
        <v>99.691939911596876</v>
      </c>
      <c r="W32" s="24">
        <f t="shared" si="4"/>
        <v>110.51368662729367</v>
      </c>
      <c r="X32" s="24">
        <f t="shared" si="4"/>
        <v>114.24810078009611</v>
      </c>
      <c r="Y32" s="46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112.85163811150893</v>
      </c>
      <c r="D33" s="24">
        <f t="shared" si="4"/>
        <v>120.16635714967863</v>
      </c>
      <c r="E33" s="24">
        <f t="shared" si="4"/>
        <v>126.20969273338925</v>
      </c>
      <c r="F33" s="24">
        <f t="shared" si="4"/>
        <v>106.98365810605577</v>
      </c>
      <c r="G33" s="24">
        <f t="shared" si="4"/>
        <v>113.67938790008436</v>
      </c>
      <c r="H33" s="24">
        <f t="shared" si="4"/>
        <v>109.03470403438173</v>
      </c>
      <c r="I33" s="24">
        <f t="shared" si="4"/>
        <v>105.58884580358882</v>
      </c>
      <c r="J33" s="23">
        <f t="shared" si="4"/>
        <v>114.81214125363901</v>
      </c>
      <c r="K33" s="24">
        <f t="shared" si="4"/>
        <v>95.026057999481395</v>
      </c>
      <c r="L33" s="24">
        <f t="shared" si="4"/>
        <v>111.24687380862758</v>
      </c>
      <c r="M33" s="24">
        <f t="shared" si="4"/>
        <v>91.592517276733957</v>
      </c>
      <c r="N33" s="24">
        <f t="shared" si="4"/>
        <v>110.95907339145738</v>
      </c>
      <c r="O33" s="24">
        <f t="shared" si="4"/>
        <v>98.990903169047243</v>
      </c>
      <c r="P33" s="24">
        <f t="shared" si="4"/>
        <v>95.494245365940529</v>
      </c>
      <c r="Q33" s="24">
        <f t="shared" si="4"/>
        <v>100.71529560312973</v>
      </c>
      <c r="R33" s="24">
        <f t="shared" si="4"/>
        <v>95.539280761267165</v>
      </c>
      <c r="S33" s="24">
        <f t="shared" si="4"/>
        <v>87.831271878966305</v>
      </c>
      <c r="T33" s="24">
        <f t="shared" si="4"/>
        <v>92.170416764251655</v>
      </c>
      <c r="U33" s="23">
        <f t="shared" si="4"/>
        <v>85.799348526081545</v>
      </c>
      <c r="V33" s="24">
        <f t="shared" si="4"/>
        <v>99.708225816616618</v>
      </c>
      <c r="W33" s="24">
        <f t="shared" si="4"/>
        <v>109.899012051759</v>
      </c>
      <c r="X33" s="24">
        <f t="shared" si="4"/>
        <v>117.65843200202471</v>
      </c>
      <c r="Y33" s="46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112.77005780623126</v>
      </c>
      <c r="D34" s="24">
        <f t="shared" si="4"/>
        <v>120.59499808932652</v>
      </c>
      <c r="E34" s="24">
        <f t="shared" si="4"/>
        <v>127.71883757200663</v>
      </c>
      <c r="F34" s="24">
        <f t="shared" si="4"/>
        <v>106.35448392265778</v>
      </c>
      <c r="G34" s="24">
        <f t="shared" si="4"/>
        <v>112.52944598172294</v>
      </c>
      <c r="H34" s="24">
        <f t="shared" si="4"/>
        <v>109.57689763496728</v>
      </c>
      <c r="I34" s="24">
        <f t="shared" si="4"/>
        <v>107.61547091457535</v>
      </c>
      <c r="J34" s="23">
        <f t="shared" si="4"/>
        <v>112.84504684693155</v>
      </c>
      <c r="K34" s="24">
        <f t="shared" si="4"/>
        <v>95.114740118092342</v>
      </c>
      <c r="L34" s="24">
        <f t="shared" si="4"/>
        <v>114.10287170932602</v>
      </c>
      <c r="M34" s="24">
        <f t="shared" si="4"/>
        <v>91.795825616569331</v>
      </c>
      <c r="N34" s="24">
        <f t="shared" si="4"/>
        <v>111.57081410081207</v>
      </c>
      <c r="O34" s="24">
        <f t="shared" si="4"/>
        <v>96.913212821949344</v>
      </c>
      <c r="P34" s="24">
        <f t="shared" si="4"/>
        <v>96.221351052437214</v>
      </c>
      <c r="Q34" s="24">
        <f t="shared" si="4"/>
        <v>101.35288532838706</v>
      </c>
      <c r="R34" s="24">
        <f t="shared" si="4"/>
        <v>99.591822151012195</v>
      </c>
      <c r="S34" s="24">
        <f t="shared" si="4"/>
        <v>87.006617757748018</v>
      </c>
      <c r="T34" s="24">
        <f t="shared" si="4"/>
        <v>89.124043263767618</v>
      </c>
      <c r="U34" s="23">
        <f t="shared" si="4"/>
        <v>85.521944258981691</v>
      </c>
      <c r="V34" s="24">
        <f t="shared" si="4"/>
        <v>99.743427732170659</v>
      </c>
      <c r="W34" s="24">
        <f t="shared" si="4"/>
        <v>110.3504599242554</v>
      </c>
      <c r="X34" s="24">
        <f t="shared" si="4"/>
        <v>115.57162963640523</v>
      </c>
      <c r="Y34" s="46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114.9324449488026</v>
      </c>
      <c r="D35" s="24">
        <f t="shared" si="4"/>
        <v>125.38311245092257</v>
      </c>
      <c r="E35" s="24">
        <f t="shared" si="4"/>
        <v>128.41426651827618</v>
      </c>
      <c r="F35" s="24">
        <f t="shared" si="4"/>
        <v>122.186342834116</v>
      </c>
      <c r="G35" s="24">
        <f t="shared" si="4"/>
        <v>115.81875673331321</v>
      </c>
      <c r="H35" s="24">
        <f t="shared" si="4"/>
        <v>108.86994738252424</v>
      </c>
      <c r="I35" s="24">
        <f t="shared" si="4"/>
        <v>107.07838035802166</v>
      </c>
      <c r="J35" s="23">
        <f t="shared" si="4"/>
        <v>112.07846910432235</v>
      </c>
      <c r="K35" s="24">
        <f t="shared" si="4"/>
        <v>94.484908207630596</v>
      </c>
      <c r="L35" s="24">
        <f t="shared" si="4"/>
        <v>112.07118523779729</v>
      </c>
      <c r="M35" s="24">
        <f t="shared" si="4"/>
        <v>89.680253641433751</v>
      </c>
      <c r="N35" s="24">
        <f t="shared" si="4"/>
        <v>114.29300286728214</v>
      </c>
      <c r="O35" s="24">
        <f t="shared" si="4"/>
        <v>94.104237089121412</v>
      </c>
      <c r="P35" s="24">
        <f t="shared" si="4"/>
        <v>98.054338946953294</v>
      </c>
      <c r="Q35" s="24">
        <f t="shared" si="4"/>
        <v>103.89476947959334</v>
      </c>
      <c r="R35" s="24">
        <f t="shared" si="4"/>
        <v>95.152380863514338</v>
      </c>
      <c r="S35" s="24">
        <f t="shared" si="4"/>
        <v>84.327472843386502</v>
      </c>
      <c r="T35" s="24">
        <f t="shared" si="4"/>
        <v>89.732960877074859</v>
      </c>
      <c r="U35" s="23">
        <f t="shared" si="4"/>
        <v>84.77512858263789</v>
      </c>
      <c r="V35" s="24">
        <f t="shared" si="4"/>
        <v>99.60914782181203</v>
      </c>
      <c r="W35" s="24">
        <f t="shared" si="4"/>
        <v>110.72576989640146</v>
      </c>
      <c r="X35" s="24">
        <f t="shared" si="4"/>
        <v>127.47127287109619</v>
      </c>
      <c r="Y35" s="46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111.97692176954521</v>
      </c>
      <c r="D36" s="24">
        <f t="shared" si="4"/>
        <v>117.14667359367108</v>
      </c>
      <c r="E36" s="24">
        <f t="shared" si="4"/>
        <v>130.6107240048091</v>
      </c>
      <c r="F36" s="24">
        <f t="shared" si="4"/>
        <v>114.42065768788406</v>
      </c>
      <c r="G36" s="24">
        <f t="shared" si="4"/>
        <v>113.53103354722272</v>
      </c>
      <c r="H36" s="24">
        <f t="shared" si="4"/>
        <v>107.31803610077961</v>
      </c>
      <c r="I36" s="24">
        <f t="shared" si="4"/>
        <v>105.32581656450371</v>
      </c>
      <c r="J36" s="23">
        <f t="shared" si="4"/>
        <v>110.63244001161432</v>
      </c>
      <c r="K36" s="24">
        <f t="shared" si="4"/>
        <v>95.525934527279574</v>
      </c>
      <c r="L36" s="24">
        <f t="shared" si="4"/>
        <v>112.80153024068859</v>
      </c>
      <c r="M36" s="24">
        <f t="shared" si="4"/>
        <v>88.786054976259948</v>
      </c>
      <c r="N36" s="24">
        <f t="shared" si="4"/>
        <v>114.17965516473694</v>
      </c>
      <c r="O36" s="24">
        <f t="shared" si="4"/>
        <v>102.43700649292124</v>
      </c>
      <c r="P36" s="24">
        <f t="shared" si="4"/>
        <v>97.414021451030621</v>
      </c>
      <c r="Q36" s="24">
        <f t="shared" si="4"/>
        <v>104.9936246525826</v>
      </c>
      <c r="R36" s="24">
        <f t="shared" si="4"/>
        <v>101.69820202522011</v>
      </c>
      <c r="S36" s="24">
        <f t="shared" si="4"/>
        <v>84.784521704472226</v>
      </c>
      <c r="T36" s="24">
        <f t="shared" si="4"/>
        <v>89.756416435962862</v>
      </c>
      <c r="U36" s="23">
        <f t="shared" si="4"/>
        <v>87.087614494540958</v>
      </c>
      <c r="V36" s="24">
        <f t="shared" si="4"/>
        <v>99.804661113969445</v>
      </c>
      <c r="W36" s="24">
        <f t="shared" si="4"/>
        <v>108.93323780644376</v>
      </c>
      <c r="X36" s="24">
        <f t="shared" si="4"/>
        <v>122.7030068825978</v>
      </c>
      <c r="Y36" s="46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113.218645230121</v>
      </c>
      <c r="D37" s="24">
        <f t="shared" si="4"/>
        <v>118.84665205304539</v>
      </c>
      <c r="E37" s="24">
        <f t="shared" si="4"/>
        <v>128.48526044440905</v>
      </c>
      <c r="F37" s="24">
        <f t="shared" si="4"/>
        <v>111.36354051515364</v>
      </c>
      <c r="G37" s="24">
        <f t="shared" si="4"/>
        <v>111.25267200833603</v>
      </c>
      <c r="H37" s="24">
        <f t="shared" si="4"/>
        <v>111.96304185216776</v>
      </c>
      <c r="I37" s="24">
        <f t="shared" si="4"/>
        <v>110.26219963230473</v>
      </c>
      <c r="J37" s="23">
        <f t="shared" si="4"/>
        <v>114.82624243335118</v>
      </c>
      <c r="K37" s="24">
        <f t="shared" si="4"/>
        <v>94.888918121717182</v>
      </c>
      <c r="L37" s="24">
        <f t="shared" si="4"/>
        <v>111.15060956750102</v>
      </c>
      <c r="M37" s="24">
        <f t="shared" si="4"/>
        <v>90.476906259764618</v>
      </c>
      <c r="N37" s="24">
        <f t="shared" si="4"/>
        <v>114.56340669268603</v>
      </c>
      <c r="O37" s="24">
        <f t="shared" si="4"/>
        <v>97.398906533712875</v>
      </c>
      <c r="P37" s="24">
        <f t="shared" si="4"/>
        <v>95.58554738863991</v>
      </c>
      <c r="Q37" s="24">
        <f t="shared" si="4"/>
        <v>101.02148582682706</v>
      </c>
      <c r="R37" s="24">
        <f t="shared" si="4"/>
        <v>95.72323125535388</v>
      </c>
      <c r="S37" s="24">
        <f t="shared" si="4"/>
        <v>79.96457728349499</v>
      </c>
      <c r="T37" s="24">
        <f t="shared" si="4"/>
        <v>87.550518077724178</v>
      </c>
      <c r="U37" s="23">
        <f t="shared" si="4"/>
        <v>89.000182723834371</v>
      </c>
      <c r="V37" s="24">
        <f t="shared" si="4"/>
        <v>99.845606883507358</v>
      </c>
      <c r="W37" s="24">
        <f t="shared" si="4"/>
        <v>112.86138595078941</v>
      </c>
      <c r="X37" s="24">
        <f t="shared" si="4"/>
        <v>117.59942060110933</v>
      </c>
      <c r="Y37" s="46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116.13129464143708</v>
      </c>
      <c r="D38" s="24">
        <f t="shared" si="4"/>
        <v>125.22380370544231</v>
      </c>
      <c r="E38" s="24">
        <f t="shared" si="4"/>
        <v>132.60282928910792</v>
      </c>
      <c r="F38" s="24">
        <f t="shared" si="4"/>
        <v>113.38147520996561</v>
      </c>
      <c r="G38" s="24">
        <f t="shared" si="4"/>
        <v>113.46641417041235</v>
      </c>
      <c r="H38" s="24">
        <f t="shared" si="4"/>
        <v>114.13575359152233</v>
      </c>
      <c r="I38" s="24">
        <f t="shared" si="4"/>
        <v>111.99638276513568</v>
      </c>
      <c r="J38" s="23">
        <f t="shared" si="4"/>
        <v>117.43935741528399</v>
      </c>
      <c r="K38" s="24">
        <f t="shared" si="4"/>
        <v>94.028333223240523</v>
      </c>
      <c r="L38" s="24">
        <f t="shared" si="4"/>
        <v>105.70142813720203</v>
      </c>
      <c r="M38" s="24">
        <f t="shared" si="4"/>
        <v>89.166562802464597</v>
      </c>
      <c r="N38" s="24">
        <f t="shared" si="4"/>
        <v>111.03170404095695</v>
      </c>
      <c r="O38" s="24">
        <f t="shared" si="4"/>
        <v>95.959174341338851</v>
      </c>
      <c r="P38" s="24">
        <f t="shared" si="4"/>
        <v>96.133472999222718</v>
      </c>
      <c r="Q38" s="24">
        <f t="shared" si="4"/>
        <v>99.780008762875568</v>
      </c>
      <c r="R38" s="24">
        <f t="shared" si="4"/>
        <v>97.022989521276841</v>
      </c>
      <c r="S38" s="24">
        <f t="shared" si="4"/>
        <v>85.489307384536659</v>
      </c>
      <c r="T38" s="24">
        <f t="shared" si="4"/>
        <v>87.806581656409961</v>
      </c>
      <c r="U38" s="23">
        <f t="shared" si="4"/>
        <v>89.670953298963852</v>
      </c>
      <c r="V38" s="24">
        <f t="shared" si="4"/>
        <v>99.701039947662224</v>
      </c>
      <c r="W38" s="24">
        <f t="shared" si="4"/>
        <v>115.23812309703685</v>
      </c>
      <c r="X38" s="24">
        <f t="shared" si="4"/>
        <v>123.45881785286596</v>
      </c>
      <c r="Y38" s="46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112.71611209134929</v>
      </c>
      <c r="D39" s="24">
        <f t="shared" si="4"/>
        <v>121.87206741953085</v>
      </c>
      <c r="E39" s="24">
        <f t="shared" si="4"/>
        <v>122.69970187692851</v>
      </c>
      <c r="F39" s="24">
        <f t="shared" si="4"/>
        <v>100.41762002501665</v>
      </c>
      <c r="G39" s="24">
        <f t="shared" si="4"/>
        <v>110.38277181766856</v>
      </c>
      <c r="H39" s="24">
        <f t="shared" si="4"/>
        <v>111.62469219927618</v>
      </c>
      <c r="I39" s="24">
        <f t="shared" si="4"/>
        <v>109.90723563802571</v>
      </c>
      <c r="J39" s="23">
        <f t="shared" si="4"/>
        <v>114.49722992092617</v>
      </c>
      <c r="K39" s="24">
        <f t="shared" si="4"/>
        <v>95.418661894584361</v>
      </c>
      <c r="L39" s="24">
        <f t="shared" si="4"/>
        <v>112.27773800172601</v>
      </c>
      <c r="M39" s="24">
        <f t="shared" si="4"/>
        <v>88.781293470537747</v>
      </c>
      <c r="N39" s="24">
        <f t="shared" si="4"/>
        <v>113.61181784141714</v>
      </c>
      <c r="O39" s="24">
        <f t="shared" si="4"/>
        <v>97.378792990553265</v>
      </c>
      <c r="P39" s="24">
        <f t="shared" si="4"/>
        <v>96.552197738049614</v>
      </c>
      <c r="Q39" s="24">
        <f t="shared" si="4"/>
        <v>102.96762576597401</v>
      </c>
      <c r="R39" s="24">
        <f t="shared" si="4"/>
        <v>97.592621820186665</v>
      </c>
      <c r="S39" s="24">
        <f t="shared" si="4"/>
        <v>87.302599701993927</v>
      </c>
      <c r="T39" s="24">
        <f t="shared" si="4"/>
        <v>87.547542932508847</v>
      </c>
      <c r="U39" s="23">
        <f t="shared" si="4"/>
        <v>92.724169311421491</v>
      </c>
      <c r="V39" s="24">
        <f t="shared" si="4"/>
        <v>99.680357948410403</v>
      </c>
      <c r="W39" s="24">
        <f t="shared" si="4"/>
        <v>111.8403692168467</v>
      </c>
      <c r="X39" s="24">
        <f t="shared" si="4"/>
        <v>119.03837553069584</v>
      </c>
      <c r="Y39" s="46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115.73607269783773</v>
      </c>
      <c r="D40" s="24">
        <f t="shared" si="4"/>
        <v>123.80770562384558</v>
      </c>
      <c r="E40" s="24">
        <f t="shared" si="4"/>
        <v>140.17560315905874</v>
      </c>
      <c r="F40" s="24">
        <f t="shared" si="4"/>
        <v>110.69759687711769</v>
      </c>
      <c r="G40" s="24">
        <f t="shared" si="4"/>
        <v>113.51010884521024</v>
      </c>
      <c r="H40" s="24">
        <f t="shared" si="4"/>
        <v>113.47209621576266</v>
      </c>
      <c r="I40" s="24">
        <f t="shared" si="4"/>
        <v>111.52554947003944</v>
      </c>
      <c r="J40" s="23">
        <f t="shared" si="4"/>
        <v>116.64204511465034</v>
      </c>
      <c r="K40" s="24">
        <f t="shared" si="4"/>
        <v>94.380331814767743</v>
      </c>
      <c r="L40" s="24">
        <f t="shared" si="4"/>
        <v>110.1490168400064</v>
      </c>
      <c r="M40" s="24">
        <f t="shared" si="4"/>
        <v>88.435077940864943</v>
      </c>
      <c r="N40" s="24">
        <f t="shared" si="4"/>
        <v>110.64142443749152</v>
      </c>
      <c r="O40" s="24">
        <f t="shared" si="4"/>
        <v>98.977133438717175</v>
      </c>
      <c r="P40" s="24">
        <f t="shared" si="4"/>
        <v>98.099295263144072</v>
      </c>
      <c r="Q40" s="24">
        <f t="shared" ref="Q40:Y40" si="5">IF(ISERROR((Q16/$B16)*100),"..",(Q16/$B16)*100)</f>
        <v>103.03570233703481</v>
      </c>
      <c r="R40" s="24">
        <f t="shared" si="5"/>
        <v>97.218696989532873</v>
      </c>
      <c r="S40" s="24">
        <f t="shared" si="5"/>
        <v>84.426888095810554</v>
      </c>
      <c r="T40" s="24">
        <f t="shared" si="5"/>
        <v>86.811079754145339</v>
      </c>
      <c r="U40" s="23">
        <f t="shared" si="5"/>
        <v>88.85314657288427</v>
      </c>
      <c r="V40" s="24">
        <f t="shared" si="5"/>
        <v>99.681133587557852</v>
      </c>
      <c r="W40" s="24">
        <f t="shared" si="5"/>
        <v>115.24871222901952</v>
      </c>
      <c r="X40" s="24">
        <f t="shared" si="5"/>
        <v>138.43203550483096</v>
      </c>
      <c r="Y40" s="4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113.37778671381295</v>
      </c>
      <c r="D41" s="24">
        <f t="shared" si="6"/>
        <v>124.23609613458586</v>
      </c>
      <c r="E41" s="24">
        <f t="shared" si="6"/>
        <v>137.96414044935082</v>
      </c>
      <c r="F41" s="24">
        <f t="shared" si="6"/>
        <v>111.74887709667989</v>
      </c>
      <c r="G41" s="24">
        <f t="shared" si="6"/>
        <v>112.30111987690137</v>
      </c>
      <c r="H41" s="24">
        <f t="shared" si="6"/>
        <v>108.95097208154039</v>
      </c>
      <c r="I41" s="24">
        <f t="shared" si="6"/>
        <v>105.56187401795131</v>
      </c>
      <c r="J41" s="23">
        <f t="shared" si="6"/>
        <v>114.77280669666135</v>
      </c>
      <c r="K41" s="24">
        <f t="shared" si="6"/>
        <v>95.247153899843212</v>
      </c>
      <c r="L41" s="24">
        <f t="shared" si="6"/>
        <v>108.31325306575835</v>
      </c>
      <c r="M41" s="24">
        <f t="shared" si="6"/>
        <v>88.268639468136897</v>
      </c>
      <c r="N41" s="24">
        <f t="shared" si="6"/>
        <v>113.53121648394715</v>
      </c>
      <c r="O41" s="24">
        <f t="shared" si="6"/>
        <v>103.90938529534938</v>
      </c>
      <c r="P41" s="24">
        <f t="shared" si="6"/>
        <v>99.746464041545522</v>
      </c>
      <c r="Q41" s="24">
        <f t="shared" si="6"/>
        <v>103.58247609203029</v>
      </c>
      <c r="R41" s="24">
        <f t="shared" si="6"/>
        <v>97.949187585621274</v>
      </c>
      <c r="S41" s="24">
        <f t="shared" si="6"/>
        <v>84.735319990684459</v>
      </c>
      <c r="T41" s="24">
        <f t="shared" si="6"/>
        <v>88.513944126952765</v>
      </c>
      <c r="U41" s="23">
        <f t="shared" si="6"/>
        <v>91.362832854233957</v>
      </c>
      <c r="V41" s="24">
        <f t="shared" si="6"/>
        <v>99.678685809690677</v>
      </c>
      <c r="W41" s="24">
        <f t="shared" si="6"/>
        <v>111.08244103084985</v>
      </c>
      <c r="X41" s="24">
        <f t="shared" si="6"/>
        <v>131.32368903732717</v>
      </c>
      <c r="Y41" s="46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114.37493632960853</v>
      </c>
      <c r="D42" s="24">
        <f t="shared" si="6"/>
        <v>124.79752218119869</v>
      </c>
      <c r="E42" s="24">
        <f t="shared" si="6"/>
        <v>121.51229361535212</v>
      </c>
      <c r="F42" s="24">
        <f t="shared" si="6"/>
        <v>115.90959427718521</v>
      </c>
      <c r="G42" s="24">
        <f t="shared" si="6"/>
        <v>113.64037683326515</v>
      </c>
      <c r="H42" s="24">
        <f t="shared" si="6"/>
        <v>110.93169579896774</v>
      </c>
      <c r="I42" s="24">
        <f t="shared" si="6"/>
        <v>108.44866419637363</v>
      </c>
      <c r="J42" s="23">
        <f t="shared" si="6"/>
        <v>115.02634151206577</v>
      </c>
      <c r="K42" s="24">
        <f t="shared" si="6"/>
        <v>94.804776046890879</v>
      </c>
      <c r="L42" s="24">
        <f t="shared" si="6"/>
        <v>108.66712970073679</v>
      </c>
      <c r="M42" s="24">
        <f t="shared" si="6"/>
        <v>88.616435809117306</v>
      </c>
      <c r="N42" s="24">
        <f t="shared" si="6"/>
        <v>114.44075132001672</v>
      </c>
      <c r="O42" s="24">
        <f t="shared" si="6"/>
        <v>99.546247168297072</v>
      </c>
      <c r="P42" s="24">
        <f t="shared" si="6"/>
        <v>100.84506471111865</v>
      </c>
      <c r="Q42" s="24">
        <f t="shared" si="6"/>
        <v>101.56892497254435</v>
      </c>
      <c r="R42" s="24">
        <f t="shared" si="6"/>
        <v>99.80301340136549</v>
      </c>
      <c r="S42" s="24">
        <f t="shared" si="6"/>
        <v>79.588847226663717</v>
      </c>
      <c r="T42" s="24">
        <f t="shared" si="6"/>
        <v>86.828861567593137</v>
      </c>
      <c r="U42" s="23">
        <f t="shared" si="6"/>
        <v>88.777229085076058</v>
      </c>
      <c r="V42" s="24">
        <f t="shared" si="6"/>
        <v>99.704592553235543</v>
      </c>
      <c r="W42" s="24">
        <f t="shared" si="6"/>
        <v>111.80281418257449</v>
      </c>
      <c r="X42" s="24">
        <f t="shared" si="6"/>
        <v>122.12160478294447</v>
      </c>
      <c r="Y42" s="46" t="str">
        <f t="shared" si="6"/>
        <v>..</v>
      </c>
    </row>
    <row r="44" spans="1:25">
      <c r="B44" s="1" t="s">
        <v>20</v>
      </c>
      <c r="C44" s="1" t="s">
        <v>180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180</v>
      </c>
      <c r="V45" s="1" t="s">
        <v>20</v>
      </c>
      <c r="W45" s="1" t="s">
        <v>180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8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Contents'!B60</f>
        <v>Table 43: Labour Compensation, Nova Scotia, Business Sector Industries, 1997-2010</v>
      </c>
      <c r="K1" s="7" t="str">
        <f>B1 &amp; " (continued)"</f>
        <v>Table 43: Labour Compensation, Nova Scotia, Business Sector Industries, 1997-2010 (continued)</v>
      </c>
      <c r="V1" s="7" t="str">
        <f>K1</f>
        <v>Table 43: Labour Compensation,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7381.5439999999999</v>
      </c>
      <c r="C5" s="15">
        <v>2703.06</v>
      </c>
      <c r="D5" s="25">
        <v>271.87799999999999</v>
      </c>
      <c r="E5" s="25">
        <v>155.43100000000001</v>
      </c>
      <c r="F5" s="25">
        <v>120.79</v>
      </c>
      <c r="G5" s="25">
        <v>866.55700000000002</v>
      </c>
      <c r="H5" s="25">
        <v>1288.404</v>
      </c>
      <c r="I5" s="25">
        <v>829.50199999999995</v>
      </c>
      <c r="J5" s="17">
        <v>458.90199999999999</v>
      </c>
      <c r="K5" s="25">
        <v>4678.4840000000004</v>
      </c>
      <c r="L5" s="25">
        <v>588.976</v>
      </c>
      <c r="M5" s="25">
        <v>957.19799999999998</v>
      </c>
      <c r="N5" s="25">
        <v>571.83600000000001</v>
      </c>
      <c r="O5" s="25">
        <v>272.05799999999999</v>
      </c>
      <c r="P5" s="25">
        <v>729.23500000000001</v>
      </c>
      <c r="Q5" s="25">
        <v>372.04399999999998</v>
      </c>
      <c r="R5" s="25">
        <v>167.846</v>
      </c>
      <c r="S5" s="25">
        <v>69.697999999999993</v>
      </c>
      <c r="T5" s="25">
        <v>369.57299999999998</v>
      </c>
      <c r="U5" s="17">
        <v>580.02</v>
      </c>
      <c r="V5" s="15">
        <v>7285.1139999999996</v>
      </c>
      <c r="W5" s="25">
        <v>1564.625</v>
      </c>
      <c r="X5" s="25">
        <v>248.37899999999999</v>
      </c>
      <c r="Y5" s="25" t="s">
        <v>33</v>
      </c>
    </row>
    <row r="6" spans="1:25">
      <c r="A6" s="5">
        <v>1998</v>
      </c>
      <c r="B6" s="27">
        <v>8027.6819999999998</v>
      </c>
      <c r="C6" s="15">
        <v>2887.1590000000001</v>
      </c>
      <c r="D6" s="25">
        <v>307.23599999999999</v>
      </c>
      <c r="E6" s="25">
        <v>144.959</v>
      </c>
      <c r="F6" s="25">
        <v>113.63200000000001</v>
      </c>
      <c r="G6" s="25">
        <v>963.40300000000002</v>
      </c>
      <c r="H6" s="25">
        <v>1357.9290000000001</v>
      </c>
      <c r="I6" s="25">
        <v>865.01900000000001</v>
      </c>
      <c r="J6" s="17">
        <v>492.91</v>
      </c>
      <c r="K6" s="25">
        <v>5140.5230000000001</v>
      </c>
      <c r="L6" s="25">
        <v>653.54100000000005</v>
      </c>
      <c r="M6" s="25">
        <v>1041.498</v>
      </c>
      <c r="N6" s="25">
        <v>634.98500000000001</v>
      </c>
      <c r="O6" s="25">
        <v>289.30599999999998</v>
      </c>
      <c r="P6" s="25">
        <v>767.57399999999996</v>
      </c>
      <c r="Q6" s="25">
        <v>397.85500000000002</v>
      </c>
      <c r="R6" s="25">
        <v>215.834</v>
      </c>
      <c r="S6" s="25">
        <v>73.230999999999995</v>
      </c>
      <c r="T6" s="25">
        <v>407.27699999999999</v>
      </c>
      <c r="U6" s="17">
        <v>659.42200000000003</v>
      </c>
      <c r="V6" s="15">
        <v>7913.6360000000004</v>
      </c>
      <c r="W6" s="25">
        <v>1616.52</v>
      </c>
      <c r="X6" s="25">
        <v>221.512</v>
      </c>
      <c r="Y6" s="25" t="s">
        <v>33</v>
      </c>
    </row>
    <row r="7" spans="1:25">
      <c r="A7" s="5">
        <v>1999</v>
      </c>
      <c r="B7" s="27">
        <v>8622.0769999999993</v>
      </c>
      <c r="C7" s="15">
        <v>3221.384</v>
      </c>
      <c r="D7" s="25">
        <v>358.02499999999998</v>
      </c>
      <c r="E7" s="25">
        <v>153.28200000000001</v>
      </c>
      <c r="F7" s="25">
        <v>113.896</v>
      </c>
      <c r="G7" s="25">
        <v>1121.8699999999999</v>
      </c>
      <c r="H7" s="25">
        <v>1474.3109999999999</v>
      </c>
      <c r="I7" s="25">
        <v>898.30600000000004</v>
      </c>
      <c r="J7" s="17">
        <v>576.005</v>
      </c>
      <c r="K7" s="25">
        <v>5400.6930000000002</v>
      </c>
      <c r="L7" s="25">
        <v>665.04200000000003</v>
      </c>
      <c r="M7" s="25">
        <v>1136.0070000000001</v>
      </c>
      <c r="N7" s="25">
        <v>679.59100000000001</v>
      </c>
      <c r="O7" s="25">
        <v>281.90699999999998</v>
      </c>
      <c r="P7" s="25">
        <v>798.78599999999994</v>
      </c>
      <c r="Q7" s="25">
        <v>420.738</v>
      </c>
      <c r="R7" s="25">
        <v>238.24799999999999</v>
      </c>
      <c r="S7" s="25">
        <v>74.878</v>
      </c>
      <c r="T7" s="25">
        <v>414.66500000000002</v>
      </c>
      <c r="U7" s="17">
        <v>690.83100000000002</v>
      </c>
      <c r="V7" s="15">
        <v>8494.8580000000002</v>
      </c>
      <c r="W7" s="25">
        <v>1741.489</v>
      </c>
      <c r="X7" s="25">
        <v>230.54400000000001</v>
      </c>
      <c r="Y7" s="25" t="s">
        <v>33</v>
      </c>
    </row>
    <row r="8" spans="1:25">
      <c r="A8" s="5">
        <v>2000</v>
      </c>
      <c r="B8" s="27">
        <v>9140.6569999999992</v>
      </c>
      <c r="C8" s="15">
        <v>3301.4839999999999</v>
      </c>
      <c r="D8" s="25">
        <v>353.69200000000001</v>
      </c>
      <c r="E8" s="25">
        <v>162.97900000000001</v>
      </c>
      <c r="F8" s="25">
        <v>127.69499999999999</v>
      </c>
      <c r="G8" s="25">
        <v>1038.9880000000001</v>
      </c>
      <c r="H8" s="25">
        <v>1618.13</v>
      </c>
      <c r="I8" s="25">
        <v>958.98599999999999</v>
      </c>
      <c r="J8" s="17">
        <v>659.14400000000001</v>
      </c>
      <c r="K8" s="25">
        <v>5839.1729999999998</v>
      </c>
      <c r="L8" s="25">
        <v>700.09500000000003</v>
      </c>
      <c r="M8" s="25">
        <v>1181.1890000000001</v>
      </c>
      <c r="N8" s="25">
        <v>705.38900000000001</v>
      </c>
      <c r="O8" s="25">
        <v>302.738</v>
      </c>
      <c r="P8" s="25">
        <v>899.92399999999998</v>
      </c>
      <c r="Q8" s="25">
        <v>460.92200000000003</v>
      </c>
      <c r="R8" s="25">
        <v>290.28399999999999</v>
      </c>
      <c r="S8" s="25">
        <v>82.995999999999995</v>
      </c>
      <c r="T8" s="25">
        <v>439.113</v>
      </c>
      <c r="U8" s="17">
        <v>776.52300000000002</v>
      </c>
      <c r="V8" s="15">
        <v>9034.5319999999992</v>
      </c>
      <c r="W8" s="25">
        <v>1908.8040000000001</v>
      </c>
      <c r="X8" s="25">
        <v>239.892</v>
      </c>
      <c r="Y8" s="25" t="s">
        <v>33</v>
      </c>
    </row>
    <row r="9" spans="1:25">
      <c r="A9" s="5">
        <v>2001</v>
      </c>
      <c r="B9" s="27">
        <v>9481.7000000000007</v>
      </c>
      <c r="C9" s="15">
        <v>3332.3380000000002</v>
      </c>
      <c r="D9" s="25">
        <v>367.28</v>
      </c>
      <c r="E9" s="25">
        <v>151.886</v>
      </c>
      <c r="F9" s="25">
        <v>141.94800000000001</v>
      </c>
      <c r="G9" s="25">
        <v>1101.4059999999999</v>
      </c>
      <c r="H9" s="25">
        <v>1569.818</v>
      </c>
      <c r="I9" s="25">
        <v>977.54899999999998</v>
      </c>
      <c r="J9" s="17">
        <v>592.26900000000001</v>
      </c>
      <c r="K9" s="25">
        <v>6149.3620000000001</v>
      </c>
      <c r="L9" s="25">
        <v>711.21699999999998</v>
      </c>
      <c r="M9" s="25">
        <v>1192.373</v>
      </c>
      <c r="N9" s="25">
        <v>720.56899999999996</v>
      </c>
      <c r="O9" s="25">
        <v>324.26799999999997</v>
      </c>
      <c r="P9" s="25">
        <v>984.58399999999995</v>
      </c>
      <c r="Q9" s="25">
        <v>516.67600000000004</v>
      </c>
      <c r="R9" s="25">
        <v>329.46699999999998</v>
      </c>
      <c r="S9" s="25">
        <v>94.748999999999995</v>
      </c>
      <c r="T9" s="25">
        <v>453.35599999999999</v>
      </c>
      <c r="U9" s="17">
        <v>822.10299999999995</v>
      </c>
      <c r="V9" s="15">
        <v>9370.1849999999995</v>
      </c>
      <c r="W9" s="25">
        <v>1863.652</v>
      </c>
      <c r="X9" s="25">
        <v>250.00700000000001</v>
      </c>
      <c r="Y9" s="25" t="s">
        <v>33</v>
      </c>
    </row>
    <row r="10" spans="1:25">
      <c r="A10" s="5">
        <v>2002</v>
      </c>
      <c r="B10" s="27">
        <v>9953.4920000000002</v>
      </c>
      <c r="C10" s="15">
        <v>3488.4470000000001</v>
      </c>
      <c r="D10" s="25">
        <v>365.988</v>
      </c>
      <c r="E10" s="25">
        <v>169.05199999999999</v>
      </c>
      <c r="F10" s="25">
        <v>151.30099999999999</v>
      </c>
      <c r="G10" s="25">
        <v>1140.7619999999999</v>
      </c>
      <c r="H10" s="25">
        <v>1661.3440000000001</v>
      </c>
      <c r="I10" s="25">
        <v>1046.173</v>
      </c>
      <c r="J10" s="17">
        <v>615.17100000000005</v>
      </c>
      <c r="K10" s="25">
        <v>6465.0450000000001</v>
      </c>
      <c r="L10" s="25">
        <v>750.351</v>
      </c>
      <c r="M10" s="25">
        <v>1246.7249999999999</v>
      </c>
      <c r="N10" s="25">
        <v>742.55799999999999</v>
      </c>
      <c r="O10" s="25">
        <v>330.178</v>
      </c>
      <c r="P10" s="25">
        <v>971.38199999999995</v>
      </c>
      <c r="Q10" s="25">
        <v>571.95600000000002</v>
      </c>
      <c r="R10" s="25">
        <v>372.48399999999998</v>
      </c>
      <c r="S10" s="25">
        <v>103.52</v>
      </c>
      <c r="T10" s="25">
        <v>483.91</v>
      </c>
      <c r="U10" s="17">
        <v>891.98099999999999</v>
      </c>
      <c r="V10" s="15">
        <v>9860.5709999999999</v>
      </c>
      <c r="W10" s="25">
        <v>1981.6969999999999</v>
      </c>
      <c r="X10" s="25">
        <v>274.05799999999999</v>
      </c>
      <c r="Y10" s="25" t="s">
        <v>33</v>
      </c>
    </row>
    <row r="11" spans="1:25">
      <c r="A11" s="5">
        <v>2003</v>
      </c>
      <c r="B11" s="27">
        <v>10316.300999999999</v>
      </c>
      <c r="C11" s="15">
        <v>3571.9110000000001</v>
      </c>
      <c r="D11" s="25">
        <v>422.18900000000002</v>
      </c>
      <c r="E11" s="25">
        <v>156.08799999999999</v>
      </c>
      <c r="F11" s="25">
        <v>150.595</v>
      </c>
      <c r="G11" s="25">
        <v>1170.066</v>
      </c>
      <c r="H11" s="25">
        <v>1672.973</v>
      </c>
      <c r="I11" s="25">
        <v>1084.6669999999999</v>
      </c>
      <c r="J11" s="17">
        <v>588.30600000000004</v>
      </c>
      <c r="K11" s="25">
        <v>6744.39</v>
      </c>
      <c r="L11" s="25">
        <v>730.21500000000003</v>
      </c>
      <c r="M11" s="25">
        <v>1308.4770000000001</v>
      </c>
      <c r="N11" s="25">
        <v>779.85500000000002</v>
      </c>
      <c r="O11" s="25">
        <v>339.36399999999998</v>
      </c>
      <c r="P11" s="25">
        <v>984.19500000000005</v>
      </c>
      <c r="Q11" s="25">
        <v>614.41999999999996</v>
      </c>
      <c r="R11" s="25">
        <v>408.221</v>
      </c>
      <c r="S11" s="25">
        <v>101.916</v>
      </c>
      <c r="T11" s="25">
        <v>495.77</v>
      </c>
      <c r="U11" s="17">
        <v>981.95699999999999</v>
      </c>
      <c r="V11" s="15">
        <v>10212.761</v>
      </c>
      <c r="W11" s="25">
        <v>1979.6559999999999</v>
      </c>
      <c r="X11" s="25">
        <v>264.94400000000002</v>
      </c>
      <c r="Y11" s="25" t="s">
        <v>33</v>
      </c>
    </row>
    <row r="12" spans="1:25">
      <c r="A12" s="5">
        <v>2004</v>
      </c>
      <c r="B12" s="27">
        <v>10727.36</v>
      </c>
      <c r="C12" s="15">
        <v>3733.0479999999998</v>
      </c>
      <c r="D12" s="25">
        <v>426.34</v>
      </c>
      <c r="E12" s="25">
        <v>145.60599999999999</v>
      </c>
      <c r="F12" s="25">
        <v>130.333</v>
      </c>
      <c r="G12" s="25">
        <v>1264.2670000000001</v>
      </c>
      <c r="H12" s="25">
        <v>1766.502</v>
      </c>
      <c r="I12" s="25">
        <v>1120.4000000000001</v>
      </c>
      <c r="J12" s="17">
        <v>646.10199999999998</v>
      </c>
      <c r="K12" s="25">
        <v>6994.3119999999999</v>
      </c>
      <c r="L12" s="25">
        <v>753.38199999999995</v>
      </c>
      <c r="M12" s="25">
        <v>1377.4570000000001</v>
      </c>
      <c r="N12" s="25">
        <v>771.61300000000006</v>
      </c>
      <c r="O12" s="25">
        <v>334.21800000000002</v>
      </c>
      <c r="P12" s="25">
        <v>1049.2149999999999</v>
      </c>
      <c r="Q12" s="25">
        <v>687.67200000000003</v>
      </c>
      <c r="R12" s="25">
        <v>459.81799999999998</v>
      </c>
      <c r="S12" s="25">
        <v>109.81</v>
      </c>
      <c r="T12" s="25">
        <v>514.90800000000002</v>
      </c>
      <c r="U12" s="17">
        <v>936.21900000000005</v>
      </c>
      <c r="V12" s="15">
        <v>10613.33</v>
      </c>
      <c r="W12" s="25">
        <v>2042.441</v>
      </c>
      <c r="X12" s="25">
        <v>236.279</v>
      </c>
      <c r="Y12" s="25" t="s">
        <v>33</v>
      </c>
    </row>
    <row r="13" spans="1:25">
      <c r="A13" s="5">
        <v>2005</v>
      </c>
      <c r="B13" s="27">
        <v>11062.477999999999</v>
      </c>
      <c r="C13" s="15">
        <v>3884.4989999999998</v>
      </c>
      <c r="D13" s="25">
        <v>447.93200000000002</v>
      </c>
      <c r="E13" s="25">
        <v>154.27699999999999</v>
      </c>
      <c r="F13" s="25">
        <v>144.93799999999999</v>
      </c>
      <c r="G13" s="25">
        <v>1313.1379999999999</v>
      </c>
      <c r="H13" s="25">
        <v>1824.2139999999999</v>
      </c>
      <c r="I13" s="25">
        <v>1167.011</v>
      </c>
      <c r="J13" s="17">
        <v>657.20299999999997</v>
      </c>
      <c r="K13" s="25">
        <v>7177.9790000000003</v>
      </c>
      <c r="L13" s="25">
        <v>792.70100000000002</v>
      </c>
      <c r="M13" s="25">
        <v>1425.2080000000001</v>
      </c>
      <c r="N13" s="25">
        <v>749.76499999999999</v>
      </c>
      <c r="O13" s="25">
        <v>371.03500000000003</v>
      </c>
      <c r="P13" s="25">
        <v>1064.4480000000001</v>
      </c>
      <c r="Q13" s="25">
        <v>735.346</v>
      </c>
      <c r="R13" s="25">
        <v>473.74099999999999</v>
      </c>
      <c r="S13" s="25">
        <v>110.14700000000001</v>
      </c>
      <c r="T13" s="25">
        <v>517.09400000000005</v>
      </c>
      <c r="U13" s="17">
        <v>938.49400000000003</v>
      </c>
      <c r="V13" s="15">
        <v>10945.039000000001</v>
      </c>
      <c r="W13" s="25">
        <v>2123.4290000000001</v>
      </c>
      <c r="X13" s="25">
        <v>258.29599999999999</v>
      </c>
      <c r="Y13" s="25" t="s">
        <v>33</v>
      </c>
    </row>
    <row r="14" spans="1:25">
      <c r="A14" s="5">
        <v>2006</v>
      </c>
      <c r="B14" s="27">
        <v>11309.769</v>
      </c>
      <c r="C14" s="15">
        <v>3866.498</v>
      </c>
      <c r="D14" s="25">
        <v>415.00799999999998</v>
      </c>
      <c r="E14" s="25">
        <v>158.291</v>
      </c>
      <c r="F14" s="25">
        <v>133.15</v>
      </c>
      <c r="G14" s="25">
        <v>1453.0550000000001</v>
      </c>
      <c r="H14" s="25">
        <v>1706.9939999999999</v>
      </c>
      <c r="I14" s="25">
        <v>1041.135</v>
      </c>
      <c r="J14" s="17">
        <v>665.85900000000004</v>
      </c>
      <c r="K14" s="25">
        <v>7443.2709999999997</v>
      </c>
      <c r="L14" s="25">
        <v>791.91800000000001</v>
      </c>
      <c r="M14" s="25">
        <v>1518.9059999999999</v>
      </c>
      <c r="N14" s="25">
        <v>791.62900000000002</v>
      </c>
      <c r="O14" s="25">
        <v>363.61900000000003</v>
      </c>
      <c r="P14" s="25">
        <v>1103.1969999999999</v>
      </c>
      <c r="Q14" s="25">
        <v>738.755</v>
      </c>
      <c r="R14" s="25">
        <v>497.88600000000002</v>
      </c>
      <c r="S14" s="25">
        <v>112.4</v>
      </c>
      <c r="T14" s="25">
        <v>547.32000000000005</v>
      </c>
      <c r="U14" s="17">
        <v>977.64099999999996</v>
      </c>
      <c r="V14" s="15">
        <v>11198.231</v>
      </c>
      <c r="W14" s="25">
        <v>1998.4349999999999</v>
      </c>
      <c r="X14" s="25">
        <v>252.172</v>
      </c>
      <c r="Y14" s="25" t="s">
        <v>33</v>
      </c>
    </row>
    <row r="15" spans="1:25">
      <c r="A15" s="5">
        <v>2007</v>
      </c>
      <c r="B15" s="27">
        <v>11605.468000000001</v>
      </c>
      <c r="C15" s="15">
        <v>3983.6959999999999</v>
      </c>
      <c r="D15" s="25">
        <v>404.53</v>
      </c>
      <c r="E15" s="25">
        <v>175.869</v>
      </c>
      <c r="F15" s="25">
        <v>137.15100000000001</v>
      </c>
      <c r="G15" s="25">
        <v>1526.0920000000001</v>
      </c>
      <c r="H15" s="25">
        <v>1740.0540000000001</v>
      </c>
      <c r="I15" s="25">
        <v>1098.5640000000001</v>
      </c>
      <c r="J15" s="17">
        <v>641.49</v>
      </c>
      <c r="K15" s="25">
        <v>7621.7719999999999</v>
      </c>
      <c r="L15" s="25">
        <v>756.06700000000001</v>
      </c>
      <c r="M15" s="25">
        <v>1614.0419999999999</v>
      </c>
      <c r="N15" s="25">
        <v>802.92600000000004</v>
      </c>
      <c r="O15" s="25">
        <v>380.142</v>
      </c>
      <c r="P15" s="25">
        <v>1109.0989999999999</v>
      </c>
      <c r="Q15" s="25">
        <v>773.33399999999995</v>
      </c>
      <c r="R15" s="25">
        <v>522.19100000000003</v>
      </c>
      <c r="S15" s="25">
        <v>114.36</v>
      </c>
      <c r="T15" s="25">
        <v>563.03300000000002</v>
      </c>
      <c r="U15" s="17">
        <v>986.57799999999997</v>
      </c>
      <c r="V15" s="15">
        <v>11495.66</v>
      </c>
      <c r="W15" s="25">
        <v>2053.0740000000001</v>
      </c>
      <c r="X15" s="25">
        <v>284.54000000000002</v>
      </c>
      <c r="Y15" s="25" t="s">
        <v>33</v>
      </c>
    </row>
    <row r="16" spans="1:25">
      <c r="A16" s="5">
        <v>2008</v>
      </c>
      <c r="B16" s="27">
        <v>12084.806</v>
      </c>
      <c r="C16" s="15">
        <v>4127.8429999999998</v>
      </c>
      <c r="D16" s="25">
        <v>416.5</v>
      </c>
      <c r="E16" s="25">
        <v>214.41300000000001</v>
      </c>
      <c r="F16" s="25">
        <v>143.762</v>
      </c>
      <c r="G16" s="25">
        <v>1579.0170000000001</v>
      </c>
      <c r="H16" s="25">
        <v>1774.1510000000001</v>
      </c>
      <c r="I16" s="25">
        <v>1098.846</v>
      </c>
      <c r="J16" s="17">
        <v>675.30499999999995</v>
      </c>
      <c r="K16" s="25">
        <v>7956.9629999999997</v>
      </c>
      <c r="L16" s="25">
        <v>800.52099999999996</v>
      </c>
      <c r="M16" s="25">
        <v>1654.7529999999999</v>
      </c>
      <c r="N16" s="25">
        <v>799.298</v>
      </c>
      <c r="O16" s="25">
        <v>414.339</v>
      </c>
      <c r="P16" s="25">
        <v>1157.8340000000001</v>
      </c>
      <c r="Q16" s="25">
        <v>817.82500000000005</v>
      </c>
      <c r="R16" s="25">
        <v>537.29300000000001</v>
      </c>
      <c r="S16" s="25">
        <v>116.586</v>
      </c>
      <c r="T16" s="25">
        <v>602.17399999999998</v>
      </c>
      <c r="U16" s="17">
        <v>1056.3399999999999</v>
      </c>
      <c r="V16" s="15">
        <v>11967.544</v>
      </c>
      <c r="W16" s="25">
        <v>2132.326</v>
      </c>
      <c r="X16" s="25">
        <v>324.25</v>
      </c>
      <c r="Y16" s="31" t="s">
        <v>33</v>
      </c>
    </row>
    <row r="17" spans="1:25">
      <c r="A17" s="5">
        <v>2009</v>
      </c>
      <c r="B17" s="27">
        <v>12176.909</v>
      </c>
      <c r="C17" s="15">
        <v>3996.8420000000001</v>
      </c>
      <c r="D17" s="25">
        <v>385.31400000000002</v>
      </c>
      <c r="E17" s="25">
        <v>199.73400000000001</v>
      </c>
      <c r="F17" s="25">
        <v>144.755</v>
      </c>
      <c r="G17" s="25">
        <v>1634.325</v>
      </c>
      <c r="H17" s="25">
        <v>1632.7139999999999</v>
      </c>
      <c r="I17" s="25">
        <v>1020.879</v>
      </c>
      <c r="J17" s="17">
        <v>611.83500000000004</v>
      </c>
      <c r="K17" s="25">
        <v>8180.067</v>
      </c>
      <c r="L17" s="25">
        <v>825.29899999999998</v>
      </c>
      <c r="M17" s="25">
        <v>1649.0989999999999</v>
      </c>
      <c r="N17" s="25">
        <v>780.226</v>
      </c>
      <c r="O17" s="25">
        <v>428.41899999999998</v>
      </c>
      <c r="P17" s="25">
        <v>1196.2909999999999</v>
      </c>
      <c r="Q17" s="25">
        <v>877.95</v>
      </c>
      <c r="R17" s="25">
        <v>548.71799999999996</v>
      </c>
      <c r="S17" s="25">
        <v>118.66200000000001</v>
      </c>
      <c r="T17" s="25">
        <v>621.55399999999997</v>
      </c>
      <c r="U17" s="17">
        <v>1133.8489999999999</v>
      </c>
      <c r="V17" s="15">
        <v>12055.463</v>
      </c>
      <c r="W17" s="25">
        <v>1977.203</v>
      </c>
      <c r="X17" s="25">
        <v>308.233</v>
      </c>
      <c r="Y17" s="31" t="s">
        <v>33</v>
      </c>
    </row>
    <row r="18" spans="1:25">
      <c r="A18" s="5">
        <v>2010</v>
      </c>
      <c r="B18" s="27">
        <v>12824.012000000001</v>
      </c>
      <c r="C18" s="15">
        <v>4250.3519999999999</v>
      </c>
      <c r="D18" s="25">
        <v>415.32299999999998</v>
      </c>
      <c r="E18" s="25">
        <v>186.31800000000001</v>
      </c>
      <c r="F18" s="25">
        <v>157.68700000000001</v>
      </c>
      <c r="G18" s="25">
        <v>1800.0609999999999</v>
      </c>
      <c r="H18" s="25">
        <v>1690.963</v>
      </c>
      <c r="I18" s="25">
        <v>1067.835</v>
      </c>
      <c r="J18" s="17">
        <v>623.12800000000004</v>
      </c>
      <c r="K18" s="25">
        <v>8573.66</v>
      </c>
      <c r="L18" s="25">
        <v>837.57500000000005</v>
      </c>
      <c r="M18" s="25">
        <v>1750.143</v>
      </c>
      <c r="N18" s="25">
        <v>777.21799999999996</v>
      </c>
      <c r="O18" s="25">
        <v>440.54</v>
      </c>
      <c r="P18" s="25">
        <v>1265.807</v>
      </c>
      <c r="Q18" s="25">
        <v>939.83399999999995</v>
      </c>
      <c r="R18" s="25">
        <v>601.92700000000002</v>
      </c>
      <c r="S18" s="25">
        <v>121.974</v>
      </c>
      <c r="T18" s="25">
        <v>650.85400000000004</v>
      </c>
      <c r="U18" s="17">
        <v>1187.788</v>
      </c>
      <c r="V18" s="15">
        <v>12697.191999999999</v>
      </c>
      <c r="W18" s="25">
        <v>2034.9680000000001</v>
      </c>
      <c r="X18" s="25">
        <v>302.94200000000001</v>
      </c>
      <c r="Y18" s="31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4.340293511641713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3.5429916094342095</v>
      </c>
      <c r="D21" s="9">
        <f t="shared" si="0"/>
        <v>3.3129500443698889</v>
      </c>
      <c r="E21" s="9">
        <f t="shared" si="0"/>
        <v>1.4040188023634048</v>
      </c>
      <c r="F21" s="9">
        <f t="shared" si="0"/>
        <v>2.0716165770127803</v>
      </c>
      <c r="G21" s="9">
        <f t="shared" si="0"/>
        <v>5.7845674176382422</v>
      </c>
      <c r="H21" s="9">
        <f t="shared" si="0"/>
        <v>2.1135168664606852</v>
      </c>
      <c r="I21" s="9">
        <f t="shared" si="0"/>
        <v>1.9617872703579398</v>
      </c>
      <c r="J21" s="20">
        <f t="shared" si="0"/>
        <v>2.3811005119331652</v>
      </c>
      <c r="K21" s="9">
        <f t="shared" si="0"/>
        <v>4.7696444022992113</v>
      </c>
      <c r="L21" s="9">
        <f t="shared" si="0"/>
        <v>2.745674316756852</v>
      </c>
      <c r="M21" s="9">
        <f t="shared" si="0"/>
        <v>4.7512865367344226</v>
      </c>
      <c r="N21" s="9">
        <f t="shared" si="0"/>
        <v>2.3886089824769696</v>
      </c>
      <c r="O21" s="9">
        <f t="shared" si="0"/>
        <v>3.7771726316691678</v>
      </c>
      <c r="P21" s="9">
        <f t="shared" si="0"/>
        <v>4.3333316999196736</v>
      </c>
      <c r="Q21" s="9">
        <f t="shared" si="0"/>
        <v>7.3886094952742232</v>
      </c>
      <c r="R21" s="9">
        <f t="shared" si="0"/>
        <v>10.322492120425885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4.398899158646552</v>
      </c>
      <c r="T21" s="9">
        <f t="shared" si="1"/>
        <v>4.4495109772005659</v>
      </c>
      <c r="U21" s="20">
        <f t="shared" si="1"/>
        <v>5.6685732132374156</v>
      </c>
      <c r="V21" s="9">
        <f t="shared" si="1"/>
        <v>4.3660708209865451</v>
      </c>
      <c r="W21" s="9">
        <f t="shared" si="1"/>
        <v>2.0423761513362448</v>
      </c>
      <c r="X21" s="9">
        <f t="shared" si="1"/>
        <v>1.5393084112024891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7.3849452091068857</v>
      </c>
      <c r="C22" s="9">
        <f t="shared" si="0"/>
        <v>6.893468738656594</v>
      </c>
      <c r="D22" s="9">
        <f t="shared" si="0"/>
        <v>9.1650764981998201</v>
      </c>
      <c r="E22" s="9">
        <f t="shared" si="0"/>
        <v>1.5932068258725174</v>
      </c>
      <c r="F22" s="9">
        <f t="shared" si="0"/>
        <v>1.8703121826313174</v>
      </c>
      <c r="G22" s="9">
        <f t="shared" si="0"/>
        <v>6.2358586108112402</v>
      </c>
      <c r="H22" s="9">
        <f t="shared" si="0"/>
        <v>7.8914711870504473</v>
      </c>
      <c r="I22" s="9">
        <f t="shared" si="0"/>
        <v>4.9538263607258104</v>
      </c>
      <c r="J22" s="21">
        <f t="shared" si="0"/>
        <v>12.828838549163901</v>
      </c>
      <c r="K22" s="9">
        <f t="shared" si="0"/>
        <v>7.6668642601492643</v>
      </c>
      <c r="L22" s="9">
        <f t="shared" si="0"/>
        <v>5.9302000831488622</v>
      </c>
      <c r="M22" s="9">
        <f t="shared" si="0"/>
        <v>7.2603485225689601</v>
      </c>
      <c r="N22" s="9">
        <f t="shared" si="0"/>
        <v>7.247142585183286</v>
      </c>
      <c r="O22" s="9">
        <f t="shared" si="0"/>
        <v>3.6259389753503513</v>
      </c>
      <c r="P22" s="9">
        <f t="shared" si="0"/>
        <v>7.2620541614965894</v>
      </c>
      <c r="Q22" s="9">
        <f t="shared" si="0"/>
        <v>7.4016724521085653</v>
      </c>
      <c r="R22" s="9">
        <f t="shared" si="0"/>
        <v>20.033932452289815</v>
      </c>
      <c r="S22" s="9">
        <f t="shared" si="1"/>
        <v>5.9934305547356237</v>
      </c>
      <c r="T22" s="9">
        <f t="shared" si="1"/>
        <v>5.9152965287228687</v>
      </c>
      <c r="U22" s="21">
        <f t="shared" si="1"/>
        <v>10.214089762873012</v>
      </c>
      <c r="V22" s="9">
        <f t="shared" si="1"/>
        <v>7.4376341020953252</v>
      </c>
      <c r="W22" s="9">
        <f t="shared" si="1"/>
        <v>6.8522546271528206</v>
      </c>
      <c r="X22" s="9">
        <f t="shared" si="1"/>
        <v>-1.1522100717229256</v>
      </c>
      <c r="Y22" s="9" t="str">
        <f t="shared" si="1"/>
        <v>n.a.</v>
      </c>
    </row>
    <row r="23" spans="1:25">
      <c r="A23" s="29" t="s">
        <v>24</v>
      </c>
      <c r="B23" s="19">
        <f t="shared" si="2"/>
        <v>3.4438439181264213</v>
      </c>
      <c r="C23" s="9">
        <f t="shared" si="0"/>
        <v>2.558478706338807</v>
      </c>
      <c r="D23" s="9">
        <f t="shared" si="0"/>
        <v>1.6192708899108954</v>
      </c>
      <c r="E23" s="9">
        <f t="shared" si="0"/>
        <v>1.3473311252623521</v>
      </c>
      <c r="F23" s="9">
        <f t="shared" si="0"/>
        <v>2.1320854295360681</v>
      </c>
      <c r="G23" s="9">
        <f t="shared" si="0"/>
        <v>5.6495542635220941</v>
      </c>
      <c r="H23" s="9">
        <f t="shared" si="0"/>
        <v>0.44124088967834041</v>
      </c>
      <c r="I23" s="9">
        <f t="shared" si="0"/>
        <v>1.080920556398457</v>
      </c>
      <c r="J23" s="21">
        <f t="shared" si="0"/>
        <v>-0.5603249746212291</v>
      </c>
      <c r="K23" s="9">
        <f t="shared" si="0"/>
        <v>3.9157775216067003</v>
      </c>
      <c r="L23" s="9">
        <f t="shared" si="0"/>
        <v>1.8091175198103882</v>
      </c>
      <c r="M23" s="9">
        <f t="shared" si="0"/>
        <v>4.0100761024019382</v>
      </c>
      <c r="N23" s="9">
        <f t="shared" si="0"/>
        <v>0.97443150217071395</v>
      </c>
      <c r="O23" s="9">
        <f t="shared" si="0"/>
        <v>3.8225857530034268</v>
      </c>
      <c r="P23" s="9">
        <f t="shared" si="0"/>
        <v>3.4704090262396736</v>
      </c>
      <c r="Q23" s="9">
        <f t="shared" si="0"/>
        <v>7.3846909180506293</v>
      </c>
      <c r="R23" s="9">
        <f t="shared" si="0"/>
        <v>7.5652702169368924</v>
      </c>
      <c r="S23" s="9">
        <f t="shared" si="1"/>
        <v>3.9252338512243412</v>
      </c>
      <c r="T23" s="9">
        <f t="shared" si="1"/>
        <v>4.0137438011500715</v>
      </c>
      <c r="U23" s="21">
        <f t="shared" si="1"/>
        <v>4.3418327953382851</v>
      </c>
      <c r="V23" s="9">
        <f t="shared" si="1"/>
        <v>3.461841155794021</v>
      </c>
      <c r="W23" s="9">
        <f t="shared" si="1"/>
        <v>0.64208484358454498</v>
      </c>
      <c r="X23" s="9">
        <f t="shared" si="1"/>
        <v>2.3609651871652204</v>
      </c>
      <c r="Y23" s="9" t="str">
        <f t="shared" si="1"/>
        <v>n.a.</v>
      </c>
    </row>
    <row r="26" spans="1:25" ht="12.75">
      <c r="B26" s="7"/>
    </row>
    <row r="27" spans="1:25" ht="12.75">
      <c r="B27" s="7" t="str">
        <f>'Table of Contents'!B61</f>
        <v>Table 44: Labour Compensation as a Share of Nominal GDP, Canada, Business Sector Industries, 1997-2007</v>
      </c>
      <c r="K27" s="7" t="str">
        <f>B27 &amp; " (continued)"</f>
        <v>Table 44: Labour Compensation as a Share of Nominal GDP, Canada, Business Sector Industries, 1997-2007 (continued)</v>
      </c>
      <c r="V27" s="7" t="str">
        <f>K27</f>
        <v>Table 44: Labour Compensation as a Share of Nominal GDP, Canada, Business Sector Industries, 1997-2007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14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79</v>
      </c>
      <c r="C30" s="78"/>
      <c r="D30" s="78"/>
      <c r="E30" s="78"/>
      <c r="F30" s="78"/>
      <c r="G30" s="78"/>
      <c r="H30" s="78"/>
      <c r="I30" s="78"/>
      <c r="J30" s="78"/>
      <c r="K30" s="78" t="s">
        <v>79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79</v>
      </c>
      <c r="W30" s="76"/>
      <c r="X30" s="76"/>
      <c r="Y30" s="76"/>
    </row>
    <row r="31" spans="1:25">
      <c r="A31" s="5">
        <v>1997</v>
      </c>
      <c r="B31" s="28">
        <f>IF(ISERROR((B5/NGDP_NS!B5)*100),"..",(B5/NGDP_NS!B5)*100)</f>
        <v>62.662850069233059</v>
      </c>
      <c r="C31" s="22">
        <f>IF(ISERROR((C5/NGDP_NS!C5)*100),"..",(C5/NGDP_NS!C5)*100)</f>
        <v>65.230060568736562</v>
      </c>
      <c r="D31" s="24">
        <f>IF(ISERROR((D5/NGDP_NS!D5)*100),"..",(D5/NGDP_NS!D5)*100)</f>
        <v>54.192753649187644</v>
      </c>
      <c r="E31" s="24">
        <f>IF(ISERROR((E5/NGDP_NS!E5)*100),"..",(E5/NGDP_NS!E5)*100)</f>
        <v>50.884406745258779</v>
      </c>
      <c r="F31" s="24">
        <f>IF(ISERROR((F5/NGDP_NS!F5)*100),"..",(F5/NGDP_NS!F5)*100)</f>
        <v>26.803149186963005</v>
      </c>
      <c r="G31" s="24">
        <f>IF(ISERROR((G5/NGDP_NS!G5)*100),"..",(G5/NGDP_NS!G5)*100)</f>
        <v>88.332786280318118</v>
      </c>
      <c r="H31" s="24">
        <f>IF(ISERROR((H5/NGDP_NS!H5)*100),"..",(H5/NGDP_NS!H5)*100)</f>
        <v>67.630235303566124</v>
      </c>
      <c r="I31" s="24">
        <f>IF(ISERROR((I5/NGDP_NS!I5)*100),"..",(I5/NGDP_NS!I5)*100)</f>
        <v>69.69990042895374</v>
      </c>
      <c r="J31" s="23">
        <f>IF(ISERROR((J5/NGDP_NS!J5)*100),"..",(J5/NGDP_NS!J5)*100)</f>
        <v>64.185150063079917</v>
      </c>
      <c r="K31" s="24">
        <f>IF(ISERROR((K5/NGDP_NS!K5)*100),"..",(K5/NGDP_NS!K5)*100)</f>
        <v>61.269662082612506</v>
      </c>
      <c r="L31" s="24">
        <f>IF(ISERROR((L5/NGDP_NS!L5)*100),"..",(L5/NGDP_NS!L5)*100)</f>
        <v>68.347059390096575</v>
      </c>
      <c r="M31" s="24">
        <f>IF(ISERROR((M5/NGDP_NS!M5)*100),"..",(M5/NGDP_NS!M5)*100)</f>
        <v>82.894381321878896</v>
      </c>
      <c r="N31" s="24">
        <f>IF(ISERROR((N5/NGDP_NS!N5)*100),"..",(N5/NGDP_NS!N5)*100)</f>
        <v>73.039999591267417</v>
      </c>
      <c r="O31" s="24">
        <f>IF(ISERROR((O5/NGDP_NS!O5)*100),"..",(O5/NGDP_NS!O5)*100)</f>
        <v>42.110591032356325</v>
      </c>
      <c r="P31" s="24">
        <f>IF(ISERROR((P5/NGDP_NS!P5)*100),"..",(P5/NGDP_NS!P5)*100)</f>
        <v>37.391336004405531</v>
      </c>
      <c r="Q31" s="24">
        <f>IF(ISERROR((Q5/NGDP_NS!Q5)*100),"..",(Q5/NGDP_NS!Q5)*100)</f>
        <v>66.67013119201772</v>
      </c>
      <c r="R31" s="24">
        <f>IF(ISERROR((R5/NGDP_NS!R5)*100),"..",(R5/NGDP_NS!R5)*100)</f>
        <v>79.216733842421732</v>
      </c>
      <c r="S31" s="24">
        <f>IF(ISERROR((S5/NGDP_NS!S5)*100),"..",(S5/NGDP_NS!S5)*100)</f>
        <v>60.894484391518212</v>
      </c>
      <c r="T31" s="24">
        <f>IF(ISERROR((T5/NGDP_NS!T5)*100),"..",(T5/NGDP_NS!T5)*100)</f>
        <v>76.913775772471766</v>
      </c>
      <c r="U31" s="23">
        <f>IF(ISERROR((U5/NGDP_NS!U5)*100),"..",(U5/NGDP_NS!U5)*100)</f>
        <v>66.264826243622224</v>
      </c>
      <c r="V31" s="24">
        <f>IF(ISERROR((V5/NGDP_NS!V5)*100),"..",(V5/NGDP_NS!V5)*100)</f>
        <v>62.779813912685292</v>
      </c>
      <c r="W31" s="24">
        <f>IF(ISERROR((W5/NGDP_NS!W5)*100),"..",(W5/NGDP_NS!W5)*100)</f>
        <v>58.794274432527452</v>
      </c>
      <c r="X31" s="24">
        <f>IF(ISERROR((X5/NGDP_NS!X5)*100),"..",(X5/NGDP_NS!X5)*100)</f>
        <v>37.065019989046689</v>
      </c>
      <c r="Y31" s="11" t="str">
        <f>IF(ISERROR((Y5/NGDP_NS!Y5)*100),"..",(Y5/NGDP_NS!Y5)*100)</f>
        <v>..</v>
      </c>
    </row>
    <row r="32" spans="1:25">
      <c r="A32" s="5">
        <v>1998</v>
      </c>
      <c r="B32" s="28">
        <f>IF(ISERROR((B6/NGDP_NS!B6)*100),"..",(B6/NGDP_NS!B6)*100)</f>
        <v>63.630869898885692</v>
      </c>
      <c r="C32" s="22">
        <f>IF(ISERROR((C6/NGDP_NS!C6)*100),"..",(C6/NGDP_NS!C6)*100)</f>
        <v>64.589903545537624</v>
      </c>
      <c r="D32" s="24">
        <f>IF(ISERROR((D6/NGDP_NS!D6)*100),"..",(D6/NGDP_NS!D6)*100)</f>
        <v>59.206928248917457</v>
      </c>
      <c r="E32" s="24">
        <f>IF(ISERROR((E6/NGDP_NS!E6)*100),"..",(E6/NGDP_NS!E6)*100)</f>
        <v>47.037731685789943</v>
      </c>
      <c r="F32" s="24">
        <f>IF(ISERROR((F6/NGDP_NS!F6)*100),"..",(F6/NGDP_NS!F6)*100)</f>
        <v>25.147612092240962</v>
      </c>
      <c r="G32" s="24">
        <f>IF(ISERROR((G6/NGDP_NS!G6)*100),"..",(G6/NGDP_NS!G6)*100)</f>
        <v>86.210559284116329</v>
      </c>
      <c r="H32" s="24">
        <f>IF(ISERROR((H6/NGDP_NS!H6)*100),"..",(H6/NGDP_NS!H6)*100)</f>
        <v>65.488755889714639</v>
      </c>
      <c r="I32" s="24">
        <f>IF(ISERROR((I6/NGDP_NS!I6)*100),"..",(I6/NGDP_NS!I6)*100)</f>
        <v>63.048997105640822</v>
      </c>
      <c r="J32" s="23">
        <f>IF(ISERROR((J6/NGDP_NS!J6)*100),"..",(J6/NGDP_NS!J6)*100)</f>
        <v>70.260038115546848</v>
      </c>
      <c r="K32" s="24">
        <f>IF(ISERROR((K6/NGDP_NS!K6)*100),"..",(K6/NGDP_NS!K6)*100)</f>
        <v>63.104617916475412</v>
      </c>
      <c r="L32" s="24">
        <f>IF(ISERROR((L6/NGDP_NS!L6)*100),"..",(L6/NGDP_NS!L6)*100)</f>
        <v>69.649377084820912</v>
      </c>
      <c r="M32" s="24">
        <f>IF(ISERROR((M6/NGDP_NS!M6)*100),"..",(M6/NGDP_NS!M6)*100)</f>
        <v>85.582645137433744</v>
      </c>
      <c r="N32" s="24">
        <f>IF(ISERROR((N6/NGDP_NS!N6)*100),"..",(N6/NGDP_NS!N6)*100)</f>
        <v>77.113412828817545</v>
      </c>
      <c r="O32" s="24">
        <f>IF(ISERROR((O6/NGDP_NS!O6)*100),"..",(O6/NGDP_NS!O6)*100)</f>
        <v>41.694914277149408</v>
      </c>
      <c r="P32" s="24">
        <f>IF(ISERROR((P6/NGDP_NS!P6)*100),"..",(P6/NGDP_NS!P6)*100)</f>
        <v>37.294257578142762</v>
      </c>
      <c r="Q32" s="24">
        <f>IF(ISERROR((Q6/NGDP_NS!Q6)*100),"..",(Q6/NGDP_NS!Q6)*100)</f>
        <v>68.758101031747415</v>
      </c>
      <c r="R32" s="24">
        <f>IF(ISERROR((R6/NGDP_NS!R6)*100),"..",(R6/NGDP_NS!R6)*100)</f>
        <v>80.732386990592673</v>
      </c>
      <c r="S32" s="24">
        <f>IF(ISERROR((S6/NGDP_NS!S6)*100),"..",(S6/NGDP_NS!S6)*100)</f>
        <v>74.507310224139502</v>
      </c>
      <c r="T32" s="24">
        <f>IF(ISERROR((T6/NGDP_NS!T6)*100),"..",(T6/NGDP_NS!T6)*100)</f>
        <v>76.752469202109921</v>
      </c>
      <c r="U32" s="23">
        <f>IF(ISERROR((U6/NGDP_NS!U6)*100),"..",(U6/NGDP_NS!U6)*100)</f>
        <v>70.122108782410734</v>
      </c>
      <c r="V32" s="24">
        <f>IF(ISERROR((V6/NGDP_NS!V6)*100),"..",(V6/NGDP_NS!V6)*100)</f>
        <v>63.711294855973975</v>
      </c>
      <c r="W32" s="24">
        <f>IF(ISERROR((W6/NGDP_NS!W6)*100),"..",(W6/NGDP_NS!W6)*100)</f>
        <v>57.04896233226966</v>
      </c>
      <c r="X32" s="24">
        <f>IF(ISERROR((X6/NGDP_NS!X6)*100),"..",(X6/NGDP_NS!X6)*100)</f>
        <v>33.130175842156348</v>
      </c>
      <c r="Y32" s="11" t="str">
        <f>IF(ISERROR((Y6/NGDP_NS!Y6)*100),"..",(Y6/NGDP_NS!Y6)*100)</f>
        <v>..</v>
      </c>
    </row>
    <row r="33" spans="1:25">
      <c r="A33" s="5">
        <v>1999</v>
      </c>
      <c r="B33" s="28">
        <f>IF(ISERROR((B7/NGDP_NS!B7)*100),"..",(B7/NGDP_NS!B7)*100)</f>
        <v>62.532868989950153</v>
      </c>
      <c r="C33" s="22">
        <f>IF(ISERROR((C7/NGDP_NS!C7)*100),"..",(C7/NGDP_NS!C7)*100)</f>
        <v>62.424926066964026</v>
      </c>
      <c r="D33" s="24">
        <f>IF(ISERROR((D7/NGDP_NS!D7)*100),"..",(D7/NGDP_NS!D7)*100)</f>
        <v>54.076853248991405</v>
      </c>
      <c r="E33" s="24">
        <f>IF(ISERROR((E7/NGDP_NS!E7)*100),"..",(E7/NGDP_NS!E7)*100)</f>
        <v>55.084703125786113</v>
      </c>
      <c r="F33" s="24">
        <f>IF(ISERROR((F7/NGDP_NS!F7)*100),"..",(F7/NGDP_NS!F7)*100)</f>
        <v>24.272802637495658</v>
      </c>
      <c r="G33" s="24">
        <f>IF(ISERROR((G7/NGDP_NS!G7)*100),"..",(G7/NGDP_NS!G7)*100)</f>
        <v>84.045971431546661</v>
      </c>
      <c r="H33" s="24">
        <f>IF(ISERROR((H7/NGDP_NS!H7)*100),"..",(H7/NGDP_NS!H7)*100)</f>
        <v>61.022351654664817</v>
      </c>
      <c r="I33" s="24">
        <f>IF(ISERROR((I7/NGDP_NS!I7)*100),"..",(I7/NGDP_NS!I7)*100)</f>
        <v>57.436591909442228</v>
      </c>
      <c r="J33" s="23">
        <f>IF(ISERROR((J7/NGDP_NS!J7)*100),"..",(J7/NGDP_NS!J7)*100)</f>
        <v>67.604475001819196</v>
      </c>
      <c r="K33" s="24">
        <f>IF(ISERROR((K7/NGDP_NS!K7)*100),"..",(K7/NGDP_NS!K7)*100)</f>
        <v>62.597432281456655</v>
      </c>
      <c r="L33" s="24">
        <f>IF(ISERROR((L7/NGDP_NS!L7)*100),"..",(L7/NGDP_NS!L7)*100)</f>
        <v>64.789670937968552</v>
      </c>
      <c r="M33" s="24">
        <f>IF(ISERROR((M7/NGDP_NS!M7)*100),"..",(M7/NGDP_NS!M7)*100)</f>
        <v>86.39782607372976</v>
      </c>
      <c r="N33" s="24">
        <f>IF(ISERROR((N7/NGDP_NS!N7)*100),"..",(N7/NGDP_NS!N7)*100)</f>
        <v>77.683967467407385</v>
      </c>
      <c r="O33" s="24">
        <f>IF(ISERROR((O7/NGDP_NS!O7)*100),"..",(O7/NGDP_NS!O7)*100)</f>
        <v>39.722890751376667</v>
      </c>
      <c r="P33" s="24">
        <f>IF(ISERROR((P7/NGDP_NS!P7)*100),"..",(P7/NGDP_NS!P7)*100)</f>
        <v>36.905621044519457</v>
      </c>
      <c r="Q33" s="24">
        <f>IF(ISERROR((Q7/NGDP_NS!Q7)*100),"..",(Q7/NGDP_NS!Q7)*100)</f>
        <v>73.955107134696178</v>
      </c>
      <c r="R33" s="24">
        <f>IF(ISERROR((R7/NGDP_NS!R7)*100),"..",(R7/NGDP_NS!R7)*100)</f>
        <v>81.977806451612906</v>
      </c>
      <c r="S33" s="24">
        <f>IF(ISERROR((S7/NGDP_NS!S7)*100),"..",(S7/NGDP_NS!S7)*100)</f>
        <v>70.194615269236536</v>
      </c>
      <c r="T33" s="24">
        <f>IF(ISERROR((T7/NGDP_NS!T7)*100),"..",(T7/NGDP_NS!T7)*100)</f>
        <v>75.783715817233798</v>
      </c>
      <c r="U33" s="23">
        <f>IF(ISERROR((U7/NGDP_NS!U7)*100),"..",(U7/NGDP_NS!U7)*100)</f>
        <v>67.459814484069824</v>
      </c>
      <c r="V33" s="24">
        <f>IF(ISERROR((V7/NGDP_NS!V7)*100),"..",(V7/NGDP_NS!V7)*100)</f>
        <v>62.57998419230433</v>
      </c>
      <c r="W33" s="24">
        <f>IF(ISERROR((W7/NGDP_NS!W7)*100),"..",(W7/NGDP_NS!W7)*100)</f>
        <v>55.049143089795315</v>
      </c>
      <c r="X33" s="24">
        <f>IF(ISERROR((X7/NGDP_NS!X7)*100),"..",(X7/NGDP_NS!X7)*100)</f>
        <v>30.305786840465558</v>
      </c>
      <c r="Y33" s="11" t="str">
        <f>IF(ISERROR((Y7/NGDP_NS!Y7)*100),"..",(Y7/NGDP_NS!Y7)*100)</f>
        <v>..</v>
      </c>
    </row>
    <row r="34" spans="1:25">
      <c r="A34" s="5">
        <v>2000</v>
      </c>
      <c r="B34" s="28">
        <f>IF(ISERROR((B8/NGDP_NS!B8)*100),"..",(B8/NGDP_NS!B8)*100)</f>
        <v>60.69774681456019</v>
      </c>
      <c r="C34" s="22">
        <f>IF(ISERROR((C8/NGDP_NS!C8)*100),"..",(C8/NGDP_NS!C8)*100)</f>
        <v>55.213166668980115</v>
      </c>
      <c r="D34" s="24">
        <f>IF(ISERROR((D8/NGDP_NS!D8)*100),"..",(D8/NGDP_NS!D8)*100)</f>
        <v>51.684647836487528</v>
      </c>
      <c r="E34" s="24">
        <f>IF(ISERROR((E8/NGDP_NS!E8)*100),"..",(E8/NGDP_NS!E8)*100)</f>
        <v>16.490492461457361</v>
      </c>
      <c r="F34" s="24">
        <f>IF(ISERROR((F8/NGDP_NS!F8)*100),"..",(F8/NGDP_NS!F8)*100)</f>
        <v>25.619959070663295</v>
      </c>
      <c r="G34" s="24">
        <f>IF(ISERROR((G8/NGDP_NS!G8)*100),"..",(G8/NGDP_NS!G8)*100)</f>
        <v>84.30846380739473</v>
      </c>
      <c r="H34" s="24">
        <f>IF(ISERROR((H8/NGDP_NS!H8)*100),"..",(H8/NGDP_NS!H8)*100)</f>
        <v>62.813411022130438</v>
      </c>
      <c r="I34" s="24">
        <f>IF(ISERROR((I8/NGDP_NS!I8)*100),"..",(I8/NGDP_NS!I8)*100)</f>
        <v>58.791152875168443</v>
      </c>
      <c r="J34" s="23">
        <f>IF(ISERROR((J8/NGDP_NS!J8)*100),"..",(J8/NGDP_NS!J8)*100)</f>
        <v>69.756888442993869</v>
      </c>
      <c r="K34" s="24">
        <f>IF(ISERROR((K8/NGDP_NS!K8)*100),"..",(K8/NGDP_NS!K8)*100)</f>
        <v>64.309637932817523</v>
      </c>
      <c r="L34" s="24">
        <f>IF(ISERROR((L8/NGDP_NS!L8)*100),"..",(L8/NGDP_NS!L8)*100)</f>
        <v>67.137814270219891</v>
      </c>
      <c r="M34" s="24">
        <f>IF(ISERROR((M8/NGDP_NS!M8)*100),"..",(M8/NGDP_NS!M8)*100)</f>
        <v>83.772566569385006</v>
      </c>
      <c r="N34" s="24">
        <f>IF(ISERROR((N8/NGDP_NS!N8)*100),"..",(N8/NGDP_NS!N8)*100)</f>
        <v>74.901063008555255</v>
      </c>
      <c r="O34" s="24">
        <f>IF(ISERROR((O8/NGDP_NS!O8)*100),"..",(O8/NGDP_NS!O8)*100)</f>
        <v>41.454660975753363</v>
      </c>
      <c r="P34" s="24">
        <f>IF(ISERROR((P8/NGDP_NS!P8)*100),"..",(P8/NGDP_NS!P8)*100)</f>
        <v>40.341370610712346</v>
      </c>
      <c r="Q34" s="24">
        <f>IF(ISERROR((Q8/NGDP_NS!Q8)*100),"..",(Q8/NGDP_NS!Q8)*100)</f>
        <v>78.726162517613901</v>
      </c>
      <c r="R34" s="24">
        <f>IF(ISERROR((R8/NGDP_NS!R8)*100),"..",(R8/NGDP_NS!R8)*100)</f>
        <v>81.642502566410258</v>
      </c>
      <c r="S34" s="24">
        <f>IF(ISERROR((S8/NGDP_NS!S8)*100),"..",(S8/NGDP_NS!S8)*100)</f>
        <v>68.485328580387488</v>
      </c>
      <c r="T34" s="24">
        <f>IF(ISERROR((T8/NGDP_NS!T8)*100),"..",(T8/NGDP_NS!T8)*100)</f>
        <v>76.617049973217107</v>
      </c>
      <c r="U34" s="23">
        <f>IF(ISERROR((U8/NGDP_NS!U8)*100),"..",(U8/NGDP_NS!U8)*100)</f>
        <v>71.316145717576234</v>
      </c>
      <c r="V34" s="24">
        <f>IF(ISERROR((V8/NGDP_NS!V8)*100),"..",(V8/NGDP_NS!V8)*100)</f>
        <v>60.870391296626025</v>
      </c>
      <c r="W34" s="24">
        <f>IF(ISERROR((W8/NGDP_NS!W8)*100),"..",(W8/NGDP_NS!W8)*100)</f>
        <v>46.982116657079757</v>
      </c>
      <c r="X34" s="24">
        <f>IF(ISERROR((X8/NGDP_NS!X8)*100),"..",(X8/NGDP_NS!X8)*100)</f>
        <v>15.534259721539593</v>
      </c>
      <c r="Y34" s="11" t="str">
        <f>IF(ISERROR((Y8/NGDP_NS!Y8)*100),"..",(Y8/NGDP_NS!Y8)*100)</f>
        <v>..</v>
      </c>
    </row>
    <row r="35" spans="1:25">
      <c r="A35" s="5">
        <v>2001</v>
      </c>
      <c r="B35" s="28">
        <f>IF(ISERROR((B9/NGDP_NS!B9)*100),"..",(B9/NGDP_NS!B9)*100)</f>
        <v>59.664114763107037</v>
      </c>
      <c r="C35" s="22">
        <f>IF(ISERROR((C9/NGDP_NS!C9)*100),"..",(C9/NGDP_NS!C9)*100)</f>
        <v>52.861328911960236</v>
      </c>
      <c r="D35" s="24">
        <f>IF(ISERROR((D9/NGDP_NS!D9)*100),"..",(D9/NGDP_NS!D9)*100)</f>
        <v>50.425752171322344</v>
      </c>
      <c r="E35" s="24">
        <f>IF(ISERROR((E9/NGDP_NS!E9)*100),"..",(E9/NGDP_NS!E9)*100)</f>
        <v>13.82202974148875</v>
      </c>
      <c r="F35" s="24">
        <f>IF(ISERROR((F9/NGDP_NS!F9)*100),"..",(F9/NGDP_NS!F9)*100)</f>
        <v>26.406572064262168</v>
      </c>
      <c r="G35" s="24">
        <f>IF(ISERROR((G9/NGDP_NS!G9)*100),"..",(G9/NGDP_NS!G9)*100)</f>
        <v>81.511846313929169</v>
      </c>
      <c r="H35" s="24">
        <f>IF(ISERROR((H9/NGDP_NS!H9)*100),"..",(H9/NGDP_NS!H9)*100)</f>
        <v>60.659284438857817</v>
      </c>
      <c r="I35" s="24">
        <f>IF(ISERROR((I9/NGDP_NS!I9)*100),"..",(I9/NGDP_NS!I9)*100)</f>
        <v>57.65788030175235</v>
      </c>
      <c r="J35" s="23">
        <f>IF(ISERROR((J9/NGDP_NS!J9)*100),"..",(J9/NGDP_NS!J9)*100)</f>
        <v>66.360895330740604</v>
      </c>
      <c r="K35" s="24">
        <f>IF(ISERROR((K9/NGDP_NS!K9)*100),"..",(K9/NGDP_NS!K9)*100)</f>
        <v>64.136873736229091</v>
      </c>
      <c r="L35" s="24">
        <f>IF(ISERROR((L9/NGDP_NS!L9)*100),"..",(L9/NGDP_NS!L9)*100)</f>
        <v>66.914138943248531</v>
      </c>
      <c r="M35" s="24">
        <f>IF(ISERROR((M9/NGDP_NS!M9)*100),"..",(M9/NGDP_NS!M9)*100)</f>
        <v>77.784170784611135</v>
      </c>
      <c r="N35" s="24">
        <f>IF(ISERROR((N9/NGDP_NS!N9)*100),"..",(N9/NGDP_NS!N9)*100)</f>
        <v>75.021603736457322</v>
      </c>
      <c r="O35" s="24">
        <f>IF(ISERROR((O9/NGDP_NS!O9)*100),"..",(O9/NGDP_NS!O9)*100)</f>
        <v>40.527876757099953</v>
      </c>
      <c r="P35" s="24">
        <f>IF(ISERROR((P9/NGDP_NS!P9)*100),"..",(P9/NGDP_NS!P9)*100)</f>
        <v>43.217210614242148</v>
      </c>
      <c r="Q35" s="24">
        <f>IF(ISERROR((Q9/NGDP_NS!Q9)*100),"..",(Q9/NGDP_NS!Q9)*100)</f>
        <v>79.988358033808154</v>
      </c>
      <c r="R35" s="24">
        <f>IF(ISERROR((R9/NGDP_NS!R9)*100),"..",(R9/NGDP_NS!R9)*100)</f>
        <v>81.623567418653167</v>
      </c>
      <c r="S35" s="24">
        <f>IF(ISERROR((S9/NGDP_NS!S9)*100),"..",(S9/NGDP_NS!S9)*100)</f>
        <v>69.337499725574276</v>
      </c>
      <c r="T35" s="24">
        <f>IF(ISERROR((T9/NGDP_NS!T9)*100),"..",(T9/NGDP_NS!T9)*100)</f>
        <v>77.027346172470317</v>
      </c>
      <c r="U35" s="23">
        <f>IF(ISERROR((U9/NGDP_NS!U9)*100),"..",(U9/NGDP_NS!U9)*100)</f>
        <v>69.760907898287414</v>
      </c>
      <c r="V35" s="24">
        <f>IF(ISERROR((V9/NGDP_NS!V9)*100),"..",(V9/NGDP_NS!V9)*100)</f>
        <v>59.681395536212733</v>
      </c>
      <c r="W35" s="24">
        <f>IF(ISERROR((W9/NGDP_NS!W9)*100),"..",(W9/NGDP_NS!W9)*100)</f>
        <v>44.116956384233866</v>
      </c>
      <c r="X35" s="24">
        <f>IF(ISERROR((X9/NGDP_NS!X9)*100),"..",(X9/NGDP_NS!X9)*100)</f>
        <v>15.364018721454453</v>
      </c>
      <c r="Y35" s="11" t="str">
        <f>IF(ISERROR((Y9/NGDP_NS!Y9)*100),"..",(Y9/NGDP_NS!Y9)*100)</f>
        <v>..</v>
      </c>
    </row>
    <row r="36" spans="1:25">
      <c r="A36" s="5">
        <v>2002</v>
      </c>
      <c r="B36" s="28">
        <f>IF(ISERROR((B10/NGDP_NS!B10)*100),"..",(B10/NGDP_NS!B10)*100)</f>
        <v>60.876148756510318</v>
      </c>
      <c r="C36" s="22">
        <f>IF(ISERROR((C10/NGDP_NS!C10)*100),"..",(C10/NGDP_NS!C10)*100)</f>
        <v>55.025305557947888</v>
      </c>
      <c r="D36" s="24">
        <f>IF(ISERROR((D10/NGDP_NS!D10)*100),"..",(D10/NGDP_NS!D10)*100)</f>
        <v>48.480754099142423</v>
      </c>
      <c r="E36" s="24">
        <f>IF(ISERROR((E10/NGDP_NS!E10)*100),"..",(E10/NGDP_NS!E10)*100)</f>
        <v>17.948320490252495</v>
      </c>
      <c r="F36" s="24">
        <f>IF(ISERROR((F10/NGDP_NS!F10)*100),"..",(F10/NGDP_NS!F10)*100)</f>
        <v>25.419169925943841</v>
      </c>
      <c r="G36" s="24">
        <f>IF(ISERROR((G10/NGDP_NS!G10)*100),"..",(G10/NGDP_NS!G10)*100)</f>
        <v>82.340933714350882</v>
      </c>
      <c r="H36" s="24">
        <f>IF(ISERROR((H10/NGDP_NS!H10)*100),"..",(H10/NGDP_NS!H10)*100)</f>
        <v>62.403029582527168</v>
      </c>
      <c r="I36" s="24">
        <f>IF(ISERROR((I10/NGDP_NS!I10)*100),"..",(I10/NGDP_NS!I10)*100)</f>
        <v>64.176289984694705</v>
      </c>
      <c r="J36" s="23">
        <f>IF(ISERROR((J10/NGDP_NS!J10)*100),"..",(J10/NGDP_NS!J10)*100)</f>
        <v>59.602315996302778</v>
      </c>
      <c r="K36" s="24">
        <f>IF(ISERROR((K10/NGDP_NS!K10)*100),"..",(K10/NGDP_NS!K10)*100)</f>
        <v>64.58145762881513</v>
      </c>
      <c r="L36" s="24">
        <f>IF(ISERROR((L10/NGDP_NS!L10)*100),"..",(L10/NGDP_NS!L10)*100)</f>
        <v>67.452919659800784</v>
      </c>
      <c r="M36" s="24">
        <f>IF(ISERROR((M10/NGDP_NS!M10)*100),"..",(M10/NGDP_NS!M10)*100)</f>
        <v>77.170026913335093</v>
      </c>
      <c r="N36" s="24">
        <f>IF(ISERROR((N10/NGDP_NS!N10)*100),"..",(N10/NGDP_NS!N10)*100)</f>
        <v>76.531778562675399</v>
      </c>
      <c r="O36" s="24">
        <f>IF(ISERROR((O10/NGDP_NS!O10)*100),"..",(O10/NGDP_NS!O10)*100)</f>
        <v>39.275998291820372</v>
      </c>
      <c r="P36" s="24">
        <f>IF(ISERROR((P10/NGDP_NS!P10)*100),"..",(P10/NGDP_NS!P10)*100)</f>
        <v>42.765576111060476</v>
      </c>
      <c r="Q36" s="24">
        <f>IF(ISERROR((Q10/NGDP_NS!Q10)*100),"..",(Q10/NGDP_NS!Q10)*100)</f>
        <v>79.287027256319192</v>
      </c>
      <c r="R36" s="24">
        <f>IF(ISERROR((R10/NGDP_NS!R10)*100),"..",(R10/NGDP_NS!R10)*100)</f>
        <v>80.778280660740492</v>
      </c>
      <c r="S36" s="24">
        <f>IF(ISERROR((S10/NGDP_NS!S10)*100),"..",(S10/NGDP_NS!S10)*100)</f>
        <v>69.486769858636848</v>
      </c>
      <c r="T36" s="24">
        <f>IF(ISERROR((T10/NGDP_NS!T10)*100),"..",(T10/NGDP_NS!T10)*100)</f>
        <v>76.978263912750236</v>
      </c>
      <c r="U36" s="23">
        <f>IF(ISERROR((U10/NGDP_NS!U10)*100),"..",(U10/NGDP_NS!U10)*100)</f>
        <v>71.917480190020981</v>
      </c>
      <c r="V36" s="24">
        <f>IF(ISERROR((V10/NGDP_NS!V10)*100),"..",(V10/NGDP_NS!V10)*100)</f>
        <v>60.975822569394623</v>
      </c>
      <c r="W36" s="24">
        <f>IF(ISERROR((W10/NGDP_NS!W10)*100),"..",(W10/NGDP_NS!W10)*100)</f>
        <v>47.190149419427172</v>
      </c>
      <c r="X36" s="24">
        <f>IF(ISERROR((X10/NGDP_NS!X10)*100),"..",(X10/NGDP_NS!X10)*100)</f>
        <v>17.732149801073152</v>
      </c>
      <c r="Y36" s="11" t="str">
        <f>IF(ISERROR((Y10/NGDP_NS!Y10)*100),"..",(Y10/NGDP_NS!Y10)*100)</f>
        <v>..</v>
      </c>
    </row>
    <row r="37" spans="1:25">
      <c r="A37" s="5">
        <v>2003</v>
      </c>
      <c r="B37" s="28">
        <f>IF(ISERROR((B11/NGDP_NS!B11)*100),"..",(B11/NGDP_NS!B11)*100)</f>
        <v>58.889793102834133</v>
      </c>
      <c r="C37" s="22">
        <f>IF(ISERROR((C11/NGDP_NS!C11)*100),"..",(C11/NGDP_NS!C11)*100)</f>
        <v>50.64861477833518</v>
      </c>
      <c r="D37" s="24">
        <f>IF(ISERROR((D11/NGDP_NS!D11)*100),"..",(D11/NGDP_NS!D11)*100)</f>
        <v>52.798110123569806</v>
      </c>
      <c r="E37" s="24">
        <f>IF(ISERROR((E11/NGDP_NS!E11)*100),"..",(E11/NGDP_NS!E11)*100)</f>
        <v>11.523976660861168</v>
      </c>
      <c r="F37" s="24">
        <f>IF(ISERROR((F11/NGDP_NS!F11)*100),"..",(F11/NGDP_NS!F11)*100)</f>
        <v>21.744089843902287</v>
      </c>
      <c r="G37" s="24">
        <f>IF(ISERROR((G11/NGDP_NS!G11)*100),"..",(G11/NGDP_NS!G11)*100)</f>
        <v>81.852848073593464</v>
      </c>
      <c r="H37" s="24">
        <f>IF(ISERROR((H11/NGDP_NS!H11)*100),"..",(H11/NGDP_NS!H11)*100)</f>
        <v>60.261451751698644</v>
      </c>
      <c r="I37" s="24">
        <f>IF(ISERROR((I11/NGDP_NS!I11)*100),"..",(I11/NGDP_NS!I11)*100)</f>
        <v>60.54197516737878</v>
      </c>
      <c r="J37" s="23">
        <f>IF(ISERROR((J11/NGDP_NS!J11)*100),"..",(J11/NGDP_NS!J11)*100)</f>
        <v>59.751004472900561</v>
      </c>
      <c r="K37" s="24">
        <f>IF(ISERROR((K11/NGDP_NS!K11)*100),"..",(K11/NGDP_NS!K11)*100)</f>
        <v>64.443162153182982</v>
      </c>
      <c r="L37" s="24">
        <f>IF(ISERROR((L11/NGDP_NS!L11)*100),"..",(L11/NGDP_NS!L11)*100)</f>
        <v>64.360109538621003</v>
      </c>
      <c r="M37" s="24">
        <f>IF(ISERROR((M11/NGDP_NS!M11)*100),"..",(M11/NGDP_NS!M11)*100)</f>
        <v>75.423453792018989</v>
      </c>
      <c r="N37" s="24">
        <f>IF(ISERROR((N11/NGDP_NS!N11)*100),"..",(N11/NGDP_NS!N11)*100)</f>
        <v>80.914356979590224</v>
      </c>
      <c r="O37" s="24">
        <f>IF(ISERROR((O11/NGDP_NS!O11)*100),"..",(O11/NGDP_NS!O11)*100)</f>
        <v>39.229929808661559</v>
      </c>
      <c r="P37" s="24">
        <f>IF(ISERROR((P11/NGDP_NS!P11)*100),"..",(P11/NGDP_NS!P11)*100)</f>
        <v>41.528687092707081</v>
      </c>
      <c r="Q37" s="24">
        <f>IF(ISERROR((Q11/NGDP_NS!Q11)*100),"..",(Q11/NGDP_NS!Q11)*100)</f>
        <v>77.286020666796645</v>
      </c>
      <c r="R37" s="24">
        <f>IF(ISERROR((R11/NGDP_NS!R11)*100),"..",(R11/NGDP_NS!R11)*100)</f>
        <v>78.584587663893956</v>
      </c>
      <c r="S37" s="24">
        <f>IF(ISERROR((S11/NGDP_NS!S11)*100),"..",(S11/NGDP_NS!S11)*100)</f>
        <v>66.759683219682813</v>
      </c>
      <c r="T37" s="24">
        <f>IF(ISERROR((T11/NGDP_NS!T11)*100),"..",(T11/NGDP_NS!T11)*100)</f>
        <v>77.008748275819215</v>
      </c>
      <c r="U37" s="23">
        <f>IF(ISERROR((U11/NGDP_NS!U11)*100),"..",(U11/NGDP_NS!U11)*100)</f>
        <v>76.325830740447401</v>
      </c>
      <c r="V37" s="24">
        <f>IF(ISERROR((V11/NGDP_NS!V11)*100),"..",(V11/NGDP_NS!V11)*100)</f>
        <v>58.928612025318714</v>
      </c>
      <c r="W37" s="24">
        <f>IF(ISERROR((W11/NGDP_NS!W11)*100),"..",(W11/NGDP_NS!W11)*100)</f>
        <v>41.044170994849303</v>
      </c>
      <c r="X37" s="24">
        <f>IF(ISERROR((X11/NGDP_NS!X11)*100),"..",(X11/NGDP_NS!X11)*100)</f>
        <v>12.927755169755345</v>
      </c>
      <c r="Y37" s="11" t="str">
        <f>IF(ISERROR((Y11/NGDP_NS!Y11)*100),"..",(Y11/NGDP_NS!Y11)*100)</f>
        <v>..</v>
      </c>
    </row>
    <row r="38" spans="1:25">
      <c r="A38" s="5">
        <v>2004</v>
      </c>
      <c r="B38" s="28">
        <f>IF(ISERROR((B12/NGDP_NS!B12)*100),"..",(B12/NGDP_NS!B12)*100)</f>
        <v>59.03424818030161</v>
      </c>
      <c r="C38" s="22">
        <f>IF(ISERROR((C12/NGDP_NS!C12)*100),"..",(C12/NGDP_NS!C12)*100)</f>
        <v>51.753524961708706</v>
      </c>
      <c r="D38" s="24">
        <f>IF(ISERROR((D12/NGDP_NS!D12)*100),"..",(D12/NGDP_NS!D12)*100)</f>
        <v>58.416983867299145</v>
      </c>
      <c r="E38" s="24">
        <f>IF(ISERROR((E12/NGDP_NS!E12)*100),"..",(E12/NGDP_NS!E12)*100)</f>
        <v>11.590056841473501</v>
      </c>
      <c r="F38" s="24">
        <f>IF(ISERROR((F12/NGDP_NS!F12)*100),"..",(F12/NGDP_NS!F12)*100)</f>
        <v>20.671175214827457</v>
      </c>
      <c r="G38" s="24">
        <f>IF(ISERROR((G12/NGDP_NS!G12)*100),"..",(G12/NGDP_NS!G12)*100)</f>
        <v>80.46341978778436</v>
      </c>
      <c r="H38" s="24">
        <f>IF(ISERROR((H12/NGDP_NS!H12)*100),"..",(H12/NGDP_NS!H12)*100)</f>
        <v>58.391606426804643</v>
      </c>
      <c r="I38" s="24">
        <f>IF(ISERROR((I12/NGDP_NS!I12)*100),"..",(I12/NGDP_NS!I12)*100)</f>
        <v>57.549551992866412</v>
      </c>
      <c r="J38" s="23">
        <f>IF(ISERROR((J12/NGDP_NS!J12)*100),"..",(J12/NGDP_NS!J12)*100)</f>
        <v>59.911741496611249</v>
      </c>
      <c r="K38" s="24">
        <f>IF(ISERROR((K12/NGDP_NS!K12)*100),"..",(K12/NGDP_NS!K12)*100)</f>
        <v>63.826673687226744</v>
      </c>
      <c r="L38" s="24">
        <f>IF(ISERROR((L12/NGDP_NS!L12)*100),"..",(L12/NGDP_NS!L12)*100)</f>
        <v>62.555746439742364</v>
      </c>
      <c r="M38" s="24">
        <f>IF(ISERROR((M12/NGDP_NS!M12)*100),"..",(M12/NGDP_NS!M12)*100)</f>
        <v>75.873885128584789</v>
      </c>
      <c r="N38" s="24">
        <f>IF(ISERROR((N12/NGDP_NS!N12)*100),"..",(N12/NGDP_NS!N12)*100)</f>
        <v>78.637322544153776</v>
      </c>
      <c r="O38" s="24">
        <f>IF(ISERROR((O12/NGDP_NS!O12)*100),"..",(O12/NGDP_NS!O12)*100)</f>
        <v>38.726789221508319</v>
      </c>
      <c r="P38" s="24">
        <f>IF(ISERROR((P12/NGDP_NS!P12)*100),"..",(P12/NGDP_NS!P12)*100)</f>
        <v>41.958110472381897</v>
      </c>
      <c r="Q38" s="24">
        <f>IF(ISERROR((Q12/NGDP_NS!Q12)*100),"..",(Q12/NGDP_NS!Q12)*100)</f>
        <v>81.815358880308182</v>
      </c>
      <c r="R38" s="24">
        <f>IF(ISERROR((R12/NGDP_NS!R12)*100),"..",(R12/NGDP_NS!R12)*100)</f>
        <v>76.133093584738205</v>
      </c>
      <c r="S38" s="24">
        <f>IF(ISERROR((S12/NGDP_NS!S12)*100),"..",(S12/NGDP_NS!S12)*100)</f>
        <v>68.542573046121575</v>
      </c>
      <c r="T38" s="24">
        <f>IF(ISERROR((T12/NGDP_NS!T12)*100),"..",(T12/NGDP_NS!T12)*100)</f>
        <v>78.136409574710243</v>
      </c>
      <c r="U38" s="23">
        <f>IF(ISERROR((U12/NGDP_NS!U12)*100),"..",(U12/NGDP_NS!U12)*100)</f>
        <v>70.394999515019734</v>
      </c>
      <c r="V38" s="24">
        <f>IF(ISERROR((V12/NGDP_NS!V12)*100),"..",(V12/NGDP_NS!V12)*100)</f>
        <v>59.034050958824345</v>
      </c>
      <c r="W38" s="24">
        <f>IF(ISERROR((W12/NGDP_NS!W12)*100),"..",(W12/NGDP_NS!W12)*100)</f>
        <v>41.58001284182609</v>
      </c>
      <c r="X38" s="24">
        <f>IF(ISERROR((X12/NGDP_NS!X12)*100),"..",(X12/NGDP_NS!X12)*100)</f>
        <v>12.481174887736037</v>
      </c>
      <c r="Y38" s="11" t="str">
        <f>IF(ISERROR((Y12/NGDP_NS!Y12)*100),"..",(Y12/NGDP_NS!Y12)*100)</f>
        <v>..</v>
      </c>
    </row>
    <row r="39" spans="1:25">
      <c r="A39" s="5">
        <v>2005</v>
      </c>
      <c r="B39" s="28">
        <f>IF(ISERROR((B13/NGDP_NS!B13)*100),"..",(B13/NGDP_NS!B13)*100)</f>
        <v>58.655529349111347</v>
      </c>
      <c r="C39" s="22">
        <f>IF(ISERROR((C13/NGDP_NS!C13)*100),"..",(C13/NGDP_NS!C13)*100)</f>
        <v>51.617174670863186</v>
      </c>
      <c r="D39" s="24">
        <f>IF(ISERROR((D13/NGDP_NS!D13)*100),"..",(D13/NGDP_NS!D13)*100)</f>
        <v>58.951607596436041</v>
      </c>
      <c r="E39" s="24">
        <f>IF(ISERROR((E13/NGDP_NS!E13)*100),"..",(E13/NGDP_NS!E13)*100)</f>
        <v>9.2975926312072037</v>
      </c>
      <c r="F39" s="24">
        <f>IF(ISERROR((F13/NGDP_NS!F13)*100),"..",(F13/NGDP_NS!F13)*100)</f>
        <v>26.054396088371174</v>
      </c>
      <c r="G39" s="24">
        <f>IF(ISERROR((G13/NGDP_NS!G13)*100),"..",(G13/NGDP_NS!G13)*100)</f>
        <v>84.145306812938941</v>
      </c>
      <c r="H39" s="24">
        <f>IF(ISERROR((H13/NGDP_NS!H13)*100),"..",(H13/NGDP_NS!H13)*100)</f>
        <v>61.01882798723036</v>
      </c>
      <c r="I39" s="24">
        <f>IF(ISERROR((I13/NGDP_NS!I13)*100),"..",(I13/NGDP_NS!I13)*100)</f>
        <v>60.424812979976636</v>
      </c>
      <c r="J39" s="23">
        <f>IF(ISERROR((J13/NGDP_NS!J13)*100),"..",(J13/NGDP_NS!J13)*100)</f>
        <v>62.102928614086672</v>
      </c>
      <c r="K39" s="24">
        <f>IF(ISERROR((K13/NGDP_NS!K13)*100),"..",(K13/NGDP_NS!K13)*100)</f>
        <v>63.328684687250401</v>
      </c>
      <c r="L39" s="24">
        <f>IF(ISERROR((L13/NGDP_NS!L13)*100),"..",(L13/NGDP_NS!L13)*100)</f>
        <v>63.084959663717086</v>
      </c>
      <c r="M39" s="24">
        <f>IF(ISERROR((M13/NGDP_NS!M13)*100),"..",(M13/NGDP_NS!M13)*100)</f>
        <v>75.988762768914313</v>
      </c>
      <c r="N39" s="24">
        <f>IF(ISERROR((N13/NGDP_NS!N13)*100),"..",(N13/NGDP_NS!N13)*100)</f>
        <v>75.46893479956718</v>
      </c>
      <c r="O39" s="24">
        <f>IF(ISERROR((O13/NGDP_NS!O13)*100),"..",(O13/NGDP_NS!O13)*100)</f>
        <v>37.395257801366263</v>
      </c>
      <c r="P39" s="24">
        <f>IF(ISERROR((P13/NGDP_NS!P13)*100),"..",(P13/NGDP_NS!P13)*100)</f>
        <v>42.45556306724022</v>
      </c>
      <c r="Q39" s="24">
        <f>IF(ISERROR((Q13/NGDP_NS!Q13)*100),"..",(Q13/NGDP_NS!Q13)*100)</f>
        <v>83.166908133063245</v>
      </c>
      <c r="R39" s="24">
        <f>IF(ISERROR((R13/NGDP_NS!R13)*100),"..",(R13/NGDP_NS!R13)*100)</f>
        <v>76.314445652611653</v>
      </c>
      <c r="S39" s="24">
        <f>IF(ISERROR((S13/NGDP_NS!S13)*100),"..",(S13/NGDP_NS!S13)*100)</f>
        <v>69.278764206779002</v>
      </c>
      <c r="T39" s="24">
        <f>IF(ISERROR((T13/NGDP_NS!T13)*100),"..",(T13/NGDP_NS!T13)*100)</f>
        <v>78.190720433554517</v>
      </c>
      <c r="U39" s="23">
        <f>IF(ISERROR((U13/NGDP_NS!U13)*100),"..",(U13/NGDP_NS!U13)*100)</f>
        <v>67.799384780764939</v>
      </c>
      <c r="V39" s="24">
        <f>IF(ISERROR((V13/NGDP_NS!V13)*100),"..",(V13/NGDP_NS!V13)*100)</f>
        <v>58.738323552502614</v>
      </c>
      <c r="W39" s="24">
        <f>IF(ISERROR((W13/NGDP_NS!W13)*100),"..",(W13/NGDP_NS!W13)*100)</f>
        <v>40.794347349306584</v>
      </c>
      <c r="X39" s="24">
        <f>IF(ISERROR((X13/NGDP_NS!X13)*100),"..",(X13/NGDP_NS!X13)*100)</f>
        <v>11.510014268539075</v>
      </c>
      <c r="Y39" s="11" t="str">
        <f>IF(ISERROR((Y13/NGDP_NS!Y13)*100),"..",(Y13/NGDP_NS!Y13)*100)</f>
        <v>..</v>
      </c>
    </row>
    <row r="40" spans="1:25">
      <c r="A40" s="5">
        <v>2006</v>
      </c>
      <c r="B40" s="28">
        <f>IF(ISERROR((B14/NGDP_NS!B14)*100),"..",(B14/NGDP_NS!B14)*100)</f>
        <v>59.919277389483639</v>
      </c>
      <c r="C40" s="22">
        <f>IF(ISERROR((C14/NGDP_NS!C14)*100),"..",(C14/NGDP_NS!C14)*100)</f>
        <v>55.359136588878911</v>
      </c>
      <c r="D40" s="24">
        <f>IF(ISERROR((D14/NGDP_NS!D14)*100),"..",(D14/NGDP_NS!D14)*100)</f>
        <v>58.539723020760746</v>
      </c>
      <c r="E40" s="24">
        <f>IF(ISERROR((E14/NGDP_NS!E14)*100),"..",(E14/NGDP_NS!E14)*100)</f>
        <v>11.315689956772035</v>
      </c>
      <c r="F40" s="24">
        <f>IF(ISERROR((F14/NGDP_NS!F14)*100),"..",(F14/NGDP_NS!F14)*100)</f>
        <v>23.13439318912345</v>
      </c>
      <c r="G40" s="24">
        <f>IF(ISERROR((G14/NGDP_NS!G14)*100),"..",(G14/NGDP_NS!G14)*100)</f>
        <v>83.451978449184381</v>
      </c>
      <c r="H40" s="24">
        <f>IF(ISERROR((H14/NGDP_NS!H14)*100),"..",(H14/NGDP_NS!H14)*100)</f>
        <v>66.683204055228089</v>
      </c>
      <c r="I40" s="24">
        <f>IF(ISERROR((I14/NGDP_NS!I14)*100),"..",(I14/NGDP_NS!I14)*100)</f>
        <v>68.371350799368244</v>
      </c>
      <c r="J40" s="23">
        <f>IF(ISERROR((J14/NGDP_NS!J14)*100),"..",(J14/NGDP_NS!J14)*100)</f>
        <v>64.204491216296361</v>
      </c>
      <c r="K40" s="24">
        <f>IF(ISERROR((K14/NGDP_NS!K14)*100),"..",(K14/NGDP_NS!K14)*100)</f>
        <v>62.597842887742004</v>
      </c>
      <c r="L40" s="24">
        <f>IF(ISERROR((L14/NGDP_NS!L14)*100),"..",(L14/NGDP_NS!L14)*100)</f>
        <v>61.44310028055714</v>
      </c>
      <c r="M40" s="24">
        <f>IF(ISERROR((M14/NGDP_NS!M14)*100),"..",(M14/NGDP_NS!M14)*100)</f>
        <v>76.277373545731336</v>
      </c>
      <c r="N40" s="24">
        <f>IF(ISERROR((N14/NGDP_NS!N14)*100),"..",(N14/NGDP_NS!N14)*100)</f>
        <v>74.238093362517333</v>
      </c>
      <c r="O40" s="24">
        <f>IF(ISERROR((O14/NGDP_NS!O14)*100),"..",(O14/NGDP_NS!O14)*100)</f>
        <v>37.862110400394847</v>
      </c>
      <c r="P40" s="24">
        <f>IF(ISERROR((P14/NGDP_NS!P14)*100),"..",(P14/NGDP_NS!P14)*100)</f>
        <v>40.963939975336906</v>
      </c>
      <c r="Q40" s="24">
        <f>IF(ISERROR((Q14/NGDP_NS!Q14)*100),"..",(Q14/NGDP_NS!Q14)*100)</f>
        <v>80.431906890150628</v>
      </c>
      <c r="R40" s="24">
        <f>IF(ISERROR((R14/NGDP_NS!R14)*100),"..",(R14/NGDP_NS!R14)*100)</f>
        <v>76.126796957900495</v>
      </c>
      <c r="S40" s="24">
        <f>IF(ISERROR((S14/NGDP_NS!S14)*100),"..",(S14/NGDP_NS!S14)*100)</f>
        <v>70.235075046552623</v>
      </c>
      <c r="T40" s="24">
        <f>IF(ISERROR((T14/NGDP_NS!T14)*100),"..",(T14/NGDP_NS!T14)*100)</f>
        <v>78.802555914223106</v>
      </c>
      <c r="U40" s="23">
        <f>IF(ISERROR((U14/NGDP_NS!U14)*100),"..",(U14/NGDP_NS!U14)*100)</f>
        <v>66.798513494769963</v>
      </c>
      <c r="V40" s="24">
        <f>IF(ISERROR((V14/NGDP_NS!V14)*100),"..",(V14/NGDP_NS!V14)*100)</f>
        <v>60.063470298963807</v>
      </c>
      <c r="W40" s="24">
        <f>IF(ISERROR((W14/NGDP_NS!W14)*100),"..",(W14/NGDP_NS!W14)*100)</f>
        <v>44.074028250198651</v>
      </c>
      <c r="X40" s="24">
        <f>IF(ISERROR((X14/NGDP_NS!X14)*100),"..",(X14/NGDP_NS!X14)*100)</f>
        <v>12.451966710745532</v>
      </c>
      <c r="Y40" s="11" t="str">
        <f>IF(ISERROR((Y14/NGDP_NS!Y14)*100),"..",(Y14/NGDP_NS!Y14)*100)</f>
        <v>..</v>
      </c>
    </row>
    <row r="41" spans="1:25">
      <c r="A41" s="5">
        <v>2007</v>
      </c>
      <c r="B41" s="28">
        <f>IF(ISERROR((B15/NGDP_NS!B15)*100),"..",(B15/NGDP_NS!B15)*100)</f>
        <v>58.51584490220484</v>
      </c>
      <c r="C41" s="22">
        <f>IF(ISERROR((C15/NGDP_NS!C15)*100),"..",(C15/NGDP_NS!C15)*100)</f>
        <v>55.151309417472447</v>
      </c>
      <c r="D41" s="24">
        <f>IF(ISERROR((D15/NGDP_NS!D15)*100),"..",(D15/NGDP_NS!D15)*100)</f>
        <v>62.439899300941079</v>
      </c>
      <c r="E41" s="24">
        <f>IF(ISERROR((E15/NGDP_NS!E15)*100),"..",(E15/NGDP_NS!E15)*100)</f>
        <v>12.319232948794372</v>
      </c>
      <c r="F41" s="24">
        <f>IF(ISERROR((F15/NGDP_NS!F15)*100),"..",(F15/NGDP_NS!F15)*100)</f>
        <v>20.123631412297406</v>
      </c>
      <c r="G41" s="24">
        <f>IF(ISERROR((G15/NGDP_NS!G15)*100),"..",(G15/NGDP_NS!G15)*100)</f>
        <v>82.165329721004682</v>
      </c>
      <c r="H41" s="24">
        <f>IF(ISERROR((H15/NGDP_NS!H15)*100),"..",(H15/NGDP_NS!H15)*100)</f>
        <v>66.697893600229079</v>
      </c>
      <c r="I41" s="24">
        <f>IF(ISERROR((I15/NGDP_NS!I15)*100),"..",(I15/NGDP_NS!I15)*100)</f>
        <v>67.187746549680568</v>
      </c>
      <c r="J41" s="23">
        <f>IF(ISERROR((J15/NGDP_NS!J15)*100),"..",(J15/NGDP_NS!J15)*100)</f>
        <v>65.875396516508133</v>
      </c>
      <c r="K41" s="24">
        <f>IF(ISERROR((K15/NGDP_NS!K15)*100),"..",(K15/NGDP_NS!K15)*100)</f>
        <v>60.443132310421802</v>
      </c>
      <c r="L41" s="24">
        <f>IF(ISERROR((L15/NGDP_NS!L15)*100),"..",(L15/NGDP_NS!L15)*100)</f>
        <v>54.606431576476531</v>
      </c>
      <c r="M41" s="24">
        <f>IF(ISERROR((M15/NGDP_NS!M15)*100),"..",(M15/NGDP_NS!M15)*100)</f>
        <v>73.684969798622461</v>
      </c>
      <c r="N41" s="24">
        <f>IF(ISERROR((N15/NGDP_NS!N15)*100),"..",(N15/NGDP_NS!N15)*100)</f>
        <v>72.227659536189122</v>
      </c>
      <c r="O41" s="24">
        <f>IF(ISERROR((O15/NGDP_NS!O15)*100),"..",(O15/NGDP_NS!O15)*100)</f>
        <v>36.264302354200417</v>
      </c>
      <c r="P41" s="24">
        <f>IF(ISERROR((P15/NGDP_NS!P15)*100),"..",(P15/NGDP_NS!P15)*100)</f>
        <v>39.553340354108087</v>
      </c>
      <c r="Q41" s="24">
        <f>IF(ISERROR((Q15/NGDP_NS!Q15)*100),"..",(Q15/NGDP_NS!Q15)*100)</f>
        <v>79.344139174972142</v>
      </c>
      <c r="R41" s="24">
        <f>IF(ISERROR((R15/NGDP_NS!R15)*100),"..",(R15/NGDP_NS!R15)*100)</f>
        <v>78.553430641781461</v>
      </c>
      <c r="S41" s="24">
        <f>IF(ISERROR((S15/NGDP_NS!S15)*100),"..",(S15/NGDP_NS!S15)*100)</f>
        <v>71.327441355695413</v>
      </c>
      <c r="T41" s="24">
        <f>IF(ISERROR((T15/NGDP_NS!T15)*100),"..",(T15/NGDP_NS!T15)*100)</f>
        <v>76.777890354507605</v>
      </c>
      <c r="U41" s="23">
        <f>IF(ISERROR((U15/NGDP_NS!U15)*100),"..",(U15/NGDP_NS!U15)*100)</f>
        <v>64.157785108897031</v>
      </c>
      <c r="V41" s="24">
        <f>IF(ISERROR((V15/NGDP_NS!V15)*100),"..",(V15/NGDP_NS!V15)*100)</f>
        <v>58.585376135762282</v>
      </c>
      <c r="W41" s="24">
        <f>IF(ISERROR((W15/NGDP_NS!W15)*100),"..",(W15/NGDP_NS!W15)*100)</f>
        <v>43.515787840520495</v>
      </c>
      <c r="X41" s="24">
        <f>IF(ISERROR((X15/NGDP_NS!X15)*100),"..",(X15/NGDP_NS!X15)*100)</f>
        <v>12.885176386625938</v>
      </c>
      <c r="Y41" s="11" t="str">
        <f>IF(ISERROR((Y15/NGDP_NS!Y15)*100),"..",(Y15/NGDP_NS!Y15)*100)</f>
        <v>..</v>
      </c>
    </row>
    <row r="42" spans="1:25">
      <c r="A42" s="5">
        <v>2008</v>
      </c>
      <c r="B42" s="28">
        <f>IF(ISERROR((B16/NGDP_NS!B16)*100),"..",(B16/NGDP_NS!B16)*100)</f>
        <v>58.490002501776395</v>
      </c>
      <c r="C42" s="22">
        <f>IF(ISERROR((C16/NGDP_NS!C16)*100),"..",(C16/NGDP_NS!C16)*100)</f>
        <v>55.620318141995121</v>
      </c>
      <c r="D42" s="24">
        <f>IF(ISERROR((D16/NGDP_NS!D16)*100),"..",(D16/NGDP_NS!D16)*100)</f>
        <v>66.56182978709802</v>
      </c>
      <c r="E42" s="24">
        <f>IF(ISERROR((E16/NGDP_NS!E16)*100),"..",(E16/NGDP_NS!E16)*100)</f>
        <v>12.187501065773274</v>
      </c>
      <c r="F42" s="24">
        <f>IF(ISERROR((F16/NGDP_NS!F16)*100),"..",(F16/NGDP_NS!F16)*100)</f>
        <v>22.912360166580868</v>
      </c>
      <c r="G42" s="24">
        <f>IF(ISERROR((G16/NGDP_NS!G16)*100),"..",(G16/NGDP_NS!G16)*100)</f>
        <v>81.028044433063812</v>
      </c>
      <c r="H42" s="24">
        <f>IF(ISERROR((H16/NGDP_NS!H16)*100),"..",(H16/NGDP_NS!H16)*100)</f>
        <v>72.111927370691248</v>
      </c>
      <c r="I42" s="24">
        <f>IF(ISERROR((I16/NGDP_NS!I16)*100),"..",(I16/NGDP_NS!I16)*100)</f>
        <v>72.995611013718332</v>
      </c>
      <c r="J42" s="23">
        <f>IF(ISERROR((J16/NGDP_NS!J16)*100),"..",(J16/NGDP_NS!J16)*100)</f>
        <v>70.718859793803631</v>
      </c>
      <c r="K42" s="24">
        <f>IF(ISERROR((K16/NGDP_NS!K16)*100),"..",(K16/NGDP_NS!K16)*100)</f>
        <v>60.098575112578665</v>
      </c>
      <c r="L42" s="24">
        <f>IF(ISERROR((L16/NGDP_NS!L16)*100),"..",(L16/NGDP_NS!L16)*100)</f>
        <v>54.849928912793985</v>
      </c>
      <c r="M42" s="24">
        <f>IF(ISERROR((M16/NGDP_NS!M16)*100),"..",(M16/NGDP_NS!M16)*100)</f>
        <v>74.104942888132754</v>
      </c>
      <c r="N42" s="24">
        <f>IF(ISERROR((N16/NGDP_NS!N16)*100),"..",(N16/NGDP_NS!N16)*100)</f>
        <v>70.430053520982796</v>
      </c>
      <c r="O42" s="24">
        <f>IF(ISERROR((O16/NGDP_NS!O16)*100),"..",(O16/NGDP_NS!O16)*100)</f>
        <v>37.871135094819735</v>
      </c>
      <c r="P42" s="24">
        <f>IF(ISERROR((P16/NGDP_NS!P16)*100),"..",(P16/NGDP_NS!P16)*100)</f>
        <v>38.960749661147673</v>
      </c>
      <c r="Q42" s="24">
        <f>IF(ISERROR((Q16/NGDP_NS!Q16)*100),"..",(Q16/NGDP_NS!Q16)*100)</f>
        <v>75.458127924282138</v>
      </c>
      <c r="R42" s="24">
        <f>IF(ISERROR((R16/NGDP_NS!R16)*100),"..",(R16/NGDP_NS!R16)*100)</f>
        <v>79.718836472621788</v>
      </c>
      <c r="S42" s="24">
        <f>IF(ISERROR((S16/NGDP_NS!S16)*100),"..",(S16/NGDP_NS!S16)*100)</f>
        <v>71.042673377735255</v>
      </c>
      <c r="T42" s="24">
        <f>IF(ISERROR((T16/NGDP_NS!T16)*100),"..",(T16/NGDP_NS!T16)*100)</f>
        <v>77.59664240217208</v>
      </c>
      <c r="U42" s="23">
        <f>IF(ISERROR((U16/NGDP_NS!U16)*100),"..",(U16/NGDP_NS!U16)*100)</f>
        <v>64.071008587361447</v>
      </c>
      <c r="V42" s="24">
        <f>IF(ISERROR((V16/NGDP_NS!V16)*100),"..",(V16/NGDP_NS!V16)*100)</f>
        <v>58.498239022510369</v>
      </c>
      <c r="W42" s="24">
        <f>IF(ISERROR((W16/NGDP_NS!W16)*100),"..",(W16/NGDP_NS!W16)*100)</f>
        <v>43.992669284504267</v>
      </c>
      <c r="X42" s="24">
        <f>IF(ISERROR((X16/NGDP_NS!X16)*100),"..",(X16/NGDP_NS!X16)*100)</f>
        <v>12.675086233585908</v>
      </c>
      <c r="Y42" s="11" t="str">
        <f>IF(ISERROR((Y16/NGDP_NS!Y16)*100),"..",(Y16/NGDP_NS!Y16)*100)</f>
        <v>..</v>
      </c>
    </row>
    <row r="43" spans="1:25">
      <c r="A43" s="5">
        <v>2009</v>
      </c>
      <c r="B43" s="28" t="str">
        <f>IF(ISERROR((B17/NGDP_NS!B17)*100),"..",(B17/NGDP_NS!B17)*100)</f>
        <v>..</v>
      </c>
      <c r="C43" s="22" t="str">
        <f>IF(ISERROR((C17/NGDP_NS!C17)*100),"..",(C17/NGDP_NS!C17)*100)</f>
        <v>..</v>
      </c>
      <c r="D43" s="24" t="str">
        <f>IF(ISERROR((D17/NGDP_NS!D17)*100),"..",(D17/NGDP_NS!D17)*100)</f>
        <v>..</v>
      </c>
      <c r="E43" s="24" t="str">
        <f>IF(ISERROR((E17/NGDP_NS!E17)*100),"..",(E17/NGDP_NS!E17)*100)</f>
        <v>..</v>
      </c>
      <c r="F43" s="24" t="str">
        <f>IF(ISERROR((F17/NGDP_NS!F17)*100),"..",(F17/NGDP_NS!F17)*100)</f>
        <v>..</v>
      </c>
      <c r="G43" s="24" t="str">
        <f>IF(ISERROR((G17/NGDP_NS!G17)*100),"..",(G17/NGDP_NS!G17)*100)</f>
        <v>..</v>
      </c>
      <c r="H43" s="24" t="str">
        <f>IF(ISERROR((H17/NGDP_NS!H17)*100),"..",(H17/NGDP_NS!H17)*100)</f>
        <v>..</v>
      </c>
      <c r="I43" s="24" t="str">
        <f>IF(ISERROR((I17/NGDP_NS!I17)*100),"..",(I17/NGDP_NS!I17)*100)</f>
        <v>..</v>
      </c>
      <c r="J43" s="23" t="str">
        <f>IF(ISERROR((J17/NGDP_NS!J17)*100),"..",(J17/NGDP_NS!J17)*100)</f>
        <v>..</v>
      </c>
      <c r="K43" s="24" t="str">
        <f>IF(ISERROR((K17/NGDP_NS!K17)*100),"..",(K17/NGDP_NS!K17)*100)</f>
        <v>..</v>
      </c>
      <c r="L43" s="24" t="str">
        <f>IF(ISERROR((L17/NGDP_NS!L17)*100),"..",(L17/NGDP_NS!L17)*100)</f>
        <v>..</v>
      </c>
      <c r="M43" s="24" t="str">
        <f>IF(ISERROR((M17/NGDP_NS!M17)*100),"..",(M17/NGDP_NS!M17)*100)</f>
        <v>..</v>
      </c>
      <c r="N43" s="24" t="str">
        <f>IF(ISERROR((N17/NGDP_NS!N17)*100),"..",(N17/NGDP_NS!N17)*100)</f>
        <v>..</v>
      </c>
      <c r="O43" s="24" t="str">
        <f>IF(ISERROR((O17/NGDP_NS!O17)*100),"..",(O17/NGDP_NS!O17)*100)</f>
        <v>..</v>
      </c>
      <c r="P43" s="24" t="str">
        <f>IF(ISERROR((P17/NGDP_NS!P17)*100),"..",(P17/NGDP_NS!P17)*100)</f>
        <v>..</v>
      </c>
      <c r="Q43" s="24" t="str">
        <f>IF(ISERROR((Q17/NGDP_NS!Q17)*100),"..",(Q17/NGDP_NS!Q17)*100)</f>
        <v>..</v>
      </c>
      <c r="R43" s="24" t="str">
        <f>IF(ISERROR((R17/NGDP_NS!R17)*100),"..",(R17/NGDP_NS!R17)*100)</f>
        <v>..</v>
      </c>
      <c r="S43" s="24" t="str">
        <f>IF(ISERROR((S17/NGDP_NS!S17)*100),"..",(S17/NGDP_NS!S17)*100)</f>
        <v>..</v>
      </c>
      <c r="T43" s="24" t="str">
        <f>IF(ISERROR((T17/NGDP_NS!T17)*100),"..",(T17/NGDP_NS!T17)*100)</f>
        <v>..</v>
      </c>
      <c r="U43" s="23" t="str">
        <f>IF(ISERROR((U17/NGDP_NS!U17)*100),"..",(U17/NGDP_NS!U17)*100)</f>
        <v>..</v>
      </c>
      <c r="V43" s="24" t="str">
        <f>IF(ISERROR((V17/NGDP_NS!V17)*100),"..",(V17/NGDP_NS!V17)*100)</f>
        <v>..</v>
      </c>
      <c r="W43" s="24" t="str">
        <f>IF(ISERROR((W17/NGDP_NS!W17)*100),"..",(W17/NGDP_NS!W17)*100)</f>
        <v>..</v>
      </c>
      <c r="X43" s="24" t="str">
        <f>IF(ISERROR((X17/NGDP_NS!X17)*100),"..",(X17/NGDP_NS!X17)*100)</f>
        <v>..</v>
      </c>
      <c r="Y43" s="11" t="str">
        <f>IF(ISERROR((Y17/NGDP_NS!Y17)*100),"..",(Y17/NGDP_NS!Y17)*100)</f>
        <v>..</v>
      </c>
    </row>
    <row r="44" spans="1:25">
      <c r="A44" s="5">
        <v>2010</v>
      </c>
      <c r="B44" s="28" t="str">
        <f>IF(ISERROR((B18/NGDP_NS!B18)*100),"..",(B18/NGDP_NS!B18)*100)</f>
        <v>..</v>
      </c>
      <c r="C44" s="22" t="str">
        <f>IF(ISERROR((C18/NGDP_NS!C18)*100),"..",(C18/NGDP_NS!C18)*100)</f>
        <v>..</v>
      </c>
      <c r="D44" s="24" t="str">
        <f>IF(ISERROR((D18/NGDP_NS!D18)*100),"..",(D18/NGDP_NS!D18)*100)</f>
        <v>..</v>
      </c>
      <c r="E44" s="24" t="str">
        <f>IF(ISERROR((E18/NGDP_NS!E18)*100),"..",(E18/NGDP_NS!E18)*100)</f>
        <v>..</v>
      </c>
      <c r="F44" s="24" t="str">
        <f>IF(ISERROR((F18/NGDP_NS!F18)*100),"..",(F18/NGDP_NS!F18)*100)</f>
        <v>..</v>
      </c>
      <c r="G44" s="24" t="str">
        <f>IF(ISERROR((G18/NGDP_NS!G18)*100),"..",(G18/NGDP_NS!G18)*100)</f>
        <v>..</v>
      </c>
      <c r="H44" s="24" t="str">
        <f>IF(ISERROR((H18/NGDP_NS!H18)*100),"..",(H18/NGDP_NS!H18)*100)</f>
        <v>..</v>
      </c>
      <c r="I44" s="24" t="str">
        <f>IF(ISERROR((I18/NGDP_NS!I18)*100),"..",(I18/NGDP_NS!I18)*100)</f>
        <v>..</v>
      </c>
      <c r="J44" s="23" t="str">
        <f>IF(ISERROR((J18/NGDP_NS!J18)*100),"..",(J18/NGDP_NS!J18)*100)</f>
        <v>..</v>
      </c>
      <c r="K44" s="24" t="str">
        <f>IF(ISERROR((K18/NGDP_NS!K18)*100),"..",(K18/NGDP_NS!K18)*100)</f>
        <v>..</v>
      </c>
      <c r="L44" s="24" t="str">
        <f>IF(ISERROR((L18/NGDP_NS!L18)*100),"..",(L18/NGDP_NS!L18)*100)</f>
        <v>..</v>
      </c>
      <c r="M44" s="24" t="str">
        <f>IF(ISERROR((M18/NGDP_NS!M18)*100),"..",(M18/NGDP_NS!M18)*100)</f>
        <v>..</v>
      </c>
      <c r="N44" s="24" t="str">
        <f>IF(ISERROR((N18/NGDP_NS!N18)*100),"..",(N18/NGDP_NS!N18)*100)</f>
        <v>..</v>
      </c>
      <c r="O44" s="24" t="str">
        <f>IF(ISERROR((O18/NGDP_NS!O18)*100),"..",(O18/NGDP_NS!O18)*100)</f>
        <v>..</v>
      </c>
      <c r="P44" s="24" t="str">
        <f>IF(ISERROR((P18/NGDP_NS!P18)*100),"..",(P18/NGDP_NS!P18)*100)</f>
        <v>..</v>
      </c>
      <c r="Q44" s="24" t="str">
        <f>IF(ISERROR((Q18/NGDP_NS!Q18)*100),"..",(Q18/NGDP_NS!Q18)*100)</f>
        <v>..</v>
      </c>
      <c r="R44" s="24" t="str">
        <f>IF(ISERROR((R18/NGDP_NS!R18)*100),"..",(R18/NGDP_NS!R18)*100)</f>
        <v>..</v>
      </c>
      <c r="S44" s="24" t="str">
        <f>IF(ISERROR((S18/NGDP_NS!S18)*100),"..",(S18/NGDP_NS!S18)*100)</f>
        <v>..</v>
      </c>
      <c r="T44" s="24" t="str">
        <f>IF(ISERROR((T18/NGDP_NS!T18)*100),"..",(T18/NGDP_NS!T18)*100)</f>
        <v>..</v>
      </c>
      <c r="U44" s="23" t="str">
        <f>IF(ISERROR((U18/NGDP_NS!U18)*100),"..",(U18/NGDP_NS!U18)*100)</f>
        <v>..</v>
      </c>
      <c r="V44" s="24" t="str">
        <f>IF(ISERROR((V18/NGDP_NS!V18)*100),"..",(V18/NGDP_NS!V18)*100)</f>
        <v>..</v>
      </c>
      <c r="W44" s="24" t="str">
        <f>IF(ISERROR((W18/NGDP_NS!W18)*100),"..",(W18/NGDP_NS!W18)*100)</f>
        <v>..</v>
      </c>
      <c r="X44" s="24" t="str">
        <f>IF(ISERROR((X18/NGDP_NS!X18)*100),"..",(X18/NGDP_NS!X18)*100)</f>
        <v>..</v>
      </c>
      <c r="Y44" s="11" t="str">
        <f>IF(ISERROR((Y18/NGDP_NS!Y18)*100),"..",(Y18/NGDP_NS!Y18)*100)</f>
        <v>..</v>
      </c>
    </row>
    <row r="46" spans="1:25">
      <c r="B46" s="1" t="s">
        <v>20</v>
      </c>
      <c r="C46" s="1" t="s">
        <v>25</v>
      </c>
      <c r="K46" s="1" t="s">
        <v>30</v>
      </c>
      <c r="L46" s="1" t="s">
        <v>39</v>
      </c>
      <c r="V46" s="1" t="s">
        <v>30</v>
      </c>
      <c r="W46" s="1" t="s">
        <v>31</v>
      </c>
    </row>
    <row r="47" spans="1:25">
      <c r="K47" s="1" t="s">
        <v>20</v>
      </c>
      <c r="L47" s="1" t="s">
        <v>25</v>
      </c>
      <c r="W47" s="1" t="s">
        <v>35</v>
      </c>
    </row>
    <row r="48" spans="1:25">
      <c r="V48" s="1" t="s">
        <v>20</v>
      </c>
      <c r="W48" s="1" t="s">
        <v>36</v>
      </c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Contents'!B62</f>
        <v>Table 45: Hourly Compensation, Nova Scotia, Business Sector Industries, 1997-2010</v>
      </c>
      <c r="K1" s="7" t="str">
        <f>B1 &amp; " (continued)"</f>
        <v>Table 45: Hourly Compensation, Nova Scotia, Business Sector Industries, 1997-2010 (continued)</v>
      </c>
      <c r="V1" s="7" t="str">
        <f>K1</f>
        <v>Table 45: Hourly Compensation,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170</v>
      </c>
      <c r="C4" s="78"/>
      <c r="D4" s="78"/>
      <c r="E4" s="78"/>
      <c r="F4" s="78"/>
      <c r="G4" s="78"/>
      <c r="H4" s="78"/>
      <c r="I4" s="78"/>
      <c r="J4" s="78"/>
      <c r="K4" s="78" t="s">
        <v>170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170</v>
      </c>
      <c r="W4" s="76"/>
      <c r="X4" s="76"/>
      <c r="Y4" s="76"/>
    </row>
    <row r="5" spans="1:25">
      <c r="A5" s="5">
        <v>1997</v>
      </c>
      <c r="B5" s="28">
        <v>13.86</v>
      </c>
      <c r="C5" s="22">
        <v>15.82</v>
      </c>
      <c r="D5" s="24">
        <v>8.5399999999999991</v>
      </c>
      <c r="E5" s="24">
        <v>21.31</v>
      </c>
      <c r="F5" s="24">
        <v>34.380000000000003</v>
      </c>
      <c r="G5" s="24">
        <v>15.94</v>
      </c>
      <c r="H5" s="24">
        <v>17.37</v>
      </c>
      <c r="I5" s="24">
        <v>17.38</v>
      </c>
      <c r="J5" s="23">
        <v>17.36</v>
      </c>
      <c r="K5" s="24">
        <v>12.94</v>
      </c>
      <c r="L5" s="24">
        <v>17.73</v>
      </c>
      <c r="M5" s="24">
        <v>9.98</v>
      </c>
      <c r="N5" s="24">
        <v>16.43</v>
      </c>
      <c r="O5" s="24">
        <v>20.04</v>
      </c>
      <c r="P5" s="24">
        <v>22.74</v>
      </c>
      <c r="Q5" s="24">
        <v>14.86</v>
      </c>
      <c r="R5" s="24">
        <v>11.37</v>
      </c>
      <c r="S5" s="24">
        <v>10.39</v>
      </c>
      <c r="T5" s="24">
        <v>8.18</v>
      </c>
      <c r="U5" s="23">
        <v>9.58</v>
      </c>
      <c r="V5" s="22">
        <v>14.14</v>
      </c>
      <c r="W5" s="24">
        <v>18.41</v>
      </c>
      <c r="X5" s="24">
        <v>27.73</v>
      </c>
      <c r="Y5" s="24" t="s">
        <v>33</v>
      </c>
    </row>
    <row r="6" spans="1:25">
      <c r="A6" s="5">
        <v>1998</v>
      </c>
      <c r="B6" s="28">
        <v>14.4</v>
      </c>
      <c r="C6" s="22">
        <v>16.88</v>
      </c>
      <c r="D6" s="24">
        <v>9.5299999999999994</v>
      </c>
      <c r="E6" s="24">
        <v>23.2</v>
      </c>
      <c r="F6" s="24">
        <v>32.57</v>
      </c>
      <c r="G6" s="24">
        <v>16.7</v>
      </c>
      <c r="H6" s="24">
        <v>18.96</v>
      </c>
      <c r="I6" s="24">
        <v>19.329999999999998</v>
      </c>
      <c r="J6" s="23">
        <v>18.350000000000001</v>
      </c>
      <c r="K6" s="24">
        <v>13.3</v>
      </c>
      <c r="L6" s="24">
        <v>19.52</v>
      </c>
      <c r="M6" s="24">
        <v>10.86</v>
      </c>
      <c r="N6" s="24">
        <v>15.77</v>
      </c>
      <c r="O6" s="24">
        <v>18.8</v>
      </c>
      <c r="P6" s="24">
        <v>23.36</v>
      </c>
      <c r="Q6" s="24">
        <v>14.8</v>
      </c>
      <c r="R6" s="24">
        <v>11.21</v>
      </c>
      <c r="S6" s="24">
        <v>9.2899999999999991</v>
      </c>
      <c r="T6" s="24">
        <v>8.0299999999999994</v>
      </c>
      <c r="U6" s="23">
        <v>10.32</v>
      </c>
      <c r="V6" s="22">
        <v>14.62</v>
      </c>
      <c r="W6" s="24">
        <v>19.87</v>
      </c>
      <c r="X6" s="24">
        <v>29.45</v>
      </c>
      <c r="Y6" s="24" t="s">
        <v>33</v>
      </c>
    </row>
    <row r="7" spans="1:25">
      <c r="A7" s="5">
        <v>1999</v>
      </c>
      <c r="B7" s="28">
        <v>15.26</v>
      </c>
      <c r="C7" s="22">
        <v>17.91</v>
      </c>
      <c r="D7" s="24">
        <v>11.14</v>
      </c>
      <c r="E7" s="24">
        <v>25</v>
      </c>
      <c r="F7" s="24">
        <v>32.97</v>
      </c>
      <c r="G7" s="24">
        <v>18.39</v>
      </c>
      <c r="H7" s="24">
        <v>19.11</v>
      </c>
      <c r="I7" s="24">
        <v>18.66</v>
      </c>
      <c r="J7" s="23">
        <v>19.84</v>
      </c>
      <c r="K7" s="24">
        <v>14.02</v>
      </c>
      <c r="L7" s="24">
        <v>19.75</v>
      </c>
      <c r="M7" s="24">
        <v>11.1</v>
      </c>
      <c r="N7" s="24">
        <v>17.309999999999999</v>
      </c>
      <c r="O7" s="24">
        <v>20.84</v>
      </c>
      <c r="P7" s="24">
        <v>26.41</v>
      </c>
      <c r="Q7" s="24">
        <v>16.14</v>
      </c>
      <c r="R7" s="24">
        <v>12.59</v>
      </c>
      <c r="S7" s="24">
        <v>9.49</v>
      </c>
      <c r="T7" s="24">
        <v>8.26</v>
      </c>
      <c r="U7" s="23">
        <v>10.94</v>
      </c>
      <c r="V7" s="22">
        <v>15.44</v>
      </c>
      <c r="W7" s="24">
        <v>20.079999999999998</v>
      </c>
      <c r="X7" s="24">
        <v>32.479999999999997</v>
      </c>
      <c r="Y7" s="24" t="s">
        <v>33</v>
      </c>
    </row>
    <row r="8" spans="1:25">
      <c r="A8" s="5">
        <v>2000</v>
      </c>
      <c r="B8" s="28">
        <v>15.99</v>
      </c>
      <c r="C8" s="22">
        <v>18.3</v>
      </c>
      <c r="D8" s="24">
        <v>11.33</v>
      </c>
      <c r="E8" s="24">
        <v>31.71</v>
      </c>
      <c r="F8" s="24">
        <v>28.21</v>
      </c>
      <c r="G8" s="24">
        <v>18.43</v>
      </c>
      <c r="H8" s="24">
        <v>19.47</v>
      </c>
      <c r="I8" s="24">
        <v>19.149999999999999</v>
      </c>
      <c r="J8" s="23">
        <v>19.96</v>
      </c>
      <c r="K8" s="24">
        <v>14.92</v>
      </c>
      <c r="L8" s="24">
        <v>20.71</v>
      </c>
      <c r="M8" s="24">
        <v>11.33</v>
      </c>
      <c r="N8" s="24">
        <v>19.72</v>
      </c>
      <c r="O8" s="24">
        <v>22.52</v>
      </c>
      <c r="P8" s="24">
        <v>26.51</v>
      </c>
      <c r="Q8" s="24">
        <v>18.739999999999998</v>
      </c>
      <c r="R8" s="24">
        <v>13.57</v>
      </c>
      <c r="S8" s="24">
        <v>9.66</v>
      </c>
      <c r="T8" s="24">
        <v>8.82</v>
      </c>
      <c r="U8" s="23">
        <v>11.84</v>
      </c>
      <c r="V8" s="22">
        <v>16.190000000000001</v>
      </c>
      <c r="W8" s="24">
        <v>20.57</v>
      </c>
      <c r="X8" s="24">
        <v>32.83</v>
      </c>
      <c r="Y8" s="24" t="s">
        <v>33</v>
      </c>
    </row>
    <row r="9" spans="1:25">
      <c r="A9" s="5">
        <v>2001</v>
      </c>
      <c r="B9" s="28">
        <v>16.45</v>
      </c>
      <c r="C9" s="22">
        <v>18.46</v>
      </c>
      <c r="D9" s="24">
        <v>11.72</v>
      </c>
      <c r="E9" s="24">
        <v>26.52</v>
      </c>
      <c r="F9" s="24">
        <v>30.56</v>
      </c>
      <c r="G9" s="24">
        <v>17.91</v>
      </c>
      <c r="H9" s="24">
        <v>20.309999999999999</v>
      </c>
      <c r="I9" s="24">
        <v>20.85</v>
      </c>
      <c r="J9" s="23">
        <v>19.47</v>
      </c>
      <c r="K9" s="24">
        <v>15.52</v>
      </c>
      <c r="L9" s="24">
        <v>19.28</v>
      </c>
      <c r="M9" s="24">
        <v>11.66</v>
      </c>
      <c r="N9" s="24">
        <v>20.54</v>
      </c>
      <c r="O9" s="24">
        <v>22.1</v>
      </c>
      <c r="P9" s="24">
        <v>27.79</v>
      </c>
      <c r="Q9" s="24">
        <v>20.16</v>
      </c>
      <c r="R9" s="24">
        <v>13.33</v>
      </c>
      <c r="S9" s="24">
        <v>10.58</v>
      </c>
      <c r="T9" s="24">
        <v>9.2899999999999991</v>
      </c>
      <c r="U9" s="23">
        <v>13.25</v>
      </c>
      <c r="V9" s="22">
        <v>16.68</v>
      </c>
      <c r="W9" s="24">
        <v>21.26</v>
      </c>
      <c r="X9" s="24">
        <v>30.66</v>
      </c>
      <c r="Y9" s="24" t="s">
        <v>33</v>
      </c>
    </row>
    <row r="10" spans="1:25">
      <c r="A10" s="5">
        <v>2002</v>
      </c>
      <c r="B10" s="28">
        <v>17.18</v>
      </c>
      <c r="C10" s="22">
        <v>19.309999999999999</v>
      </c>
      <c r="D10" s="24">
        <v>11.69</v>
      </c>
      <c r="E10" s="24">
        <v>32.340000000000003</v>
      </c>
      <c r="F10" s="24">
        <v>33.64</v>
      </c>
      <c r="G10" s="24">
        <v>18.16</v>
      </c>
      <c r="H10" s="24">
        <v>21.62</v>
      </c>
      <c r="I10" s="24">
        <v>22.17</v>
      </c>
      <c r="J10" s="23">
        <v>20.76</v>
      </c>
      <c r="K10" s="24">
        <v>16.21</v>
      </c>
      <c r="L10" s="24">
        <v>19.88</v>
      </c>
      <c r="M10" s="24">
        <v>12.36</v>
      </c>
      <c r="N10" s="24">
        <v>20.64</v>
      </c>
      <c r="O10" s="24">
        <v>24.42</v>
      </c>
      <c r="P10" s="24">
        <v>28.67</v>
      </c>
      <c r="Q10" s="24">
        <v>21.05</v>
      </c>
      <c r="R10" s="24">
        <v>14.11</v>
      </c>
      <c r="S10" s="24">
        <v>8.7799999999999994</v>
      </c>
      <c r="T10" s="24">
        <v>10.210000000000001</v>
      </c>
      <c r="U10" s="23">
        <v>13.91</v>
      </c>
      <c r="V10" s="22">
        <v>17.43</v>
      </c>
      <c r="W10" s="24">
        <v>22.9</v>
      </c>
      <c r="X10" s="24">
        <v>35.630000000000003</v>
      </c>
      <c r="Y10" s="24" t="s">
        <v>33</v>
      </c>
    </row>
    <row r="11" spans="1:25">
      <c r="A11" s="5">
        <v>2003</v>
      </c>
      <c r="B11" s="28">
        <v>17.64</v>
      </c>
      <c r="C11" s="22">
        <v>19.7</v>
      </c>
      <c r="D11" s="24">
        <v>12.64</v>
      </c>
      <c r="E11" s="24">
        <v>26.71</v>
      </c>
      <c r="F11" s="24">
        <v>30.63</v>
      </c>
      <c r="G11" s="24">
        <v>18.440000000000001</v>
      </c>
      <c r="H11" s="24">
        <v>22.63</v>
      </c>
      <c r="I11" s="24">
        <v>23.24</v>
      </c>
      <c r="J11" s="23">
        <v>21.59</v>
      </c>
      <c r="K11" s="24">
        <v>16.71</v>
      </c>
      <c r="L11" s="24">
        <v>20</v>
      </c>
      <c r="M11" s="24">
        <v>13.13</v>
      </c>
      <c r="N11" s="24">
        <v>19.7</v>
      </c>
      <c r="O11" s="24">
        <v>26.36</v>
      </c>
      <c r="P11" s="24">
        <v>28.74</v>
      </c>
      <c r="Q11" s="24">
        <v>21.17</v>
      </c>
      <c r="R11" s="24">
        <v>14.84</v>
      </c>
      <c r="S11" s="24">
        <v>9.74</v>
      </c>
      <c r="T11" s="24">
        <v>10.16</v>
      </c>
      <c r="U11" s="23">
        <v>15.13</v>
      </c>
      <c r="V11" s="22">
        <v>17.89</v>
      </c>
      <c r="W11" s="24">
        <v>23.37</v>
      </c>
      <c r="X11" s="24">
        <v>30.55</v>
      </c>
      <c r="Y11" s="24" t="s">
        <v>33</v>
      </c>
    </row>
    <row r="12" spans="1:25">
      <c r="A12" s="5">
        <v>2004</v>
      </c>
      <c r="B12" s="28">
        <v>18.170000000000002</v>
      </c>
      <c r="C12" s="22">
        <v>20.77</v>
      </c>
      <c r="D12" s="24">
        <v>13.37</v>
      </c>
      <c r="E12" s="24">
        <v>26.62</v>
      </c>
      <c r="F12" s="24">
        <v>31.87</v>
      </c>
      <c r="G12" s="24">
        <v>19.350000000000001</v>
      </c>
      <c r="H12" s="24">
        <v>24.23</v>
      </c>
      <c r="I12" s="24">
        <v>25.06</v>
      </c>
      <c r="J12" s="23">
        <v>22.91</v>
      </c>
      <c r="K12" s="24">
        <v>17.02</v>
      </c>
      <c r="L12" s="24">
        <v>20.59</v>
      </c>
      <c r="M12" s="24">
        <v>13.39</v>
      </c>
      <c r="N12" s="24">
        <v>20.91</v>
      </c>
      <c r="O12" s="24">
        <v>24.32</v>
      </c>
      <c r="P12" s="24">
        <v>29.6</v>
      </c>
      <c r="Q12" s="24">
        <v>21.09</v>
      </c>
      <c r="R12" s="24">
        <v>14.01</v>
      </c>
      <c r="S12" s="24">
        <v>10.6</v>
      </c>
      <c r="T12" s="24">
        <v>10.83</v>
      </c>
      <c r="U12" s="23">
        <v>15.03</v>
      </c>
      <c r="V12" s="22">
        <v>18.39</v>
      </c>
      <c r="W12" s="24">
        <v>24.77</v>
      </c>
      <c r="X12" s="24">
        <v>32.53</v>
      </c>
      <c r="Y12" s="24" t="s">
        <v>33</v>
      </c>
    </row>
    <row r="13" spans="1:25">
      <c r="A13" s="5">
        <v>2005</v>
      </c>
      <c r="B13" s="28">
        <v>18.62</v>
      </c>
      <c r="C13" s="22">
        <v>20.73</v>
      </c>
      <c r="D13" s="24">
        <v>14.33</v>
      </c>
      <c r="E13" s="24">
        <v>27.2</v>
      </c>
      <c r="F13" s="24">
        <v>32.6</v>
      </c>
      <c r="G13" s="24">
        <v>19.29</v>
      </c>
      <c r="H13" s="24">
        <v>23.43</v>
      </c>
      <c r="I13" s="24">
        <v>24.23</v>
      </c>
      <c r="J13" s="23">
        <v>22.13</v>
      </c>
      <c r="K13" s="24">
        <v>17.64</v>
      </c>
      <c r="L13" s="24">
        <v>20.86</v>
      </c>
      <c r="M13" s="24">
        <v>13.95</v>
      </c>
      <c r="N13" s="24">
        <v>21.05</v>
      </c>
      <c r="O13" s="24">
        <v>27.9</v>
      </c>
      <c r="P13" s="24">
        <v>28.76</v>
      </c>
      <c r="Q13" s="24">
        <v>22.06</v>
      </c>
      <c r="R13" s="24">
        <v>14.9</v>
      </c>
      <c r="S13" s="24">
        <v>11.32</v>
      </c>
      <c r="T13" s="24">
        <v>10.67</v>
      </c>
      <c r="U13" s="23">
        <v>16.190000000000001</v>
      </c>
      <c r="V13" s="22">
        <v>18.79</v>
      </c>
      <c r="W13" s="24">
        <v>24.13</v>
      </c>
      <c r="X13" s="24">
        <v>34.43</v>
      </c>
      <c r="Y13" s="24" t="s">
        <v>33</v>
      </c>
    </row>
    <row r="14" spans="1:25">
      <c r="A14" s="5">
        <v>2006</v>
      </c>
      <c r="B14" s="28">
        <v>19.27</v>
      </c>
      <c r="C14" s="22">
        <v>21.03</v>
      </c>
      <c r="D14" s="24">
        <v>13.26</v>
      </c>
      <c r="E14" s="24">
        <v>26.8</v>
      </c>
      <c r="F14" s="24">
        <v>39.47</v>
      </c>
      <c r="G14" s="24">
        <v>20.97</v>
      </c>
      <c r="H14" s="24">
        <v>23.07</v>
      </c>
      <c r="I14" s="24">
        <v>23.62</v>
      </c>
      <c r="J14" s="23">
        <v>22.27</v>
      </c>
      <c r="K14" s="24">
        <v>18.47</v>
      </c>
      <c r="L14" s="24">
        <v>23.46</v>
      </c>
      <c r="M14" s="24">
        <v>14.56</v>
      </c>
      <c r="N14" s="24">
        <v>22.92</v>
      </c>
      <c r="O14" s="24">
        <v>28.85</v>
      </c>
      <c r="P14" s="24">
        <v>29.96</v>
      </c>
      <c r="Q14" s="24">
        <v>23.16</v>
      </c>
      <c r="R14" s="24">
        <v>15.4</v>
      </c>
      <c r="S14" s="24">
        <v>10.71</v>
      </c>
      <c r="T14" s="24">
        <v>11.27</v>
      </c>
      <c r="U14" s="23">
        <v>16.77</v>
      </c>
      <c r="V14" s="22">
        <v>19.510000000000002</v>
      </c>
      <c r="W14" s="24">
        <v>24</v>
      </c>
      <c r="X14" s="24">
        <v>37.409999999999997</v>
      </c>
      <c r="Y14" s="24" t="s">
        <v>33</v>
      </c>
    </row>
    <row r="15" spans="1:25">
      <c r="A15" s="5">
        <v>2007</v>
      </c>
      <c r="B15" s="28">
        <v>19.22</v>
      </c>
      <c r="C15" s="22">
        <v>22.03</v>
      </c>
      <c r="D15" s="24">
        <v>14</v>
      </c>
      <c r="E15" s="24">
        <v>30.37</v>
      </c>
      <c r="F15" s="24">
        <v>42.19</v>
      </c>
      <c r="G15" s="24">
        <v>21.78</v>
      </c>
      <c r="H15" s="24">
        <v>23.83</v>
      </c>
      <c r="I15" s="24">
        <v>24.53</v>
      </c>
      <c r="J15" s="23">
        <v>22.69</v>
      </c>
      <c r="K15" s="24">
        <v>18.03</v>
      </c>
      <c r="L15" s="24">
        <v>21.82</v>
      </c>
      <c r="M15" s="24">
        <v>14.97</v>
      </c>
      <c r="N15" s="24">
        <v>21.4</v>
      </c>
      <c r="O15" s="24">
        <v>25.91</v>
      </c>
      <c r="P15" s="24">
        <v>28.5</v>
      </c>
      <c r="Q15" s="24">
        <v>22.7</v>
      </c>
      <c r="R15" s="24">
        <v>15.33</v>
      </c>
      <c r="S15" s="24">
        <v>10.52</v>
      </c>
      <c r="T15" s="24">
        <v>11.58</v>
      </c>
      <c r="U15" s="23">
        <v>15.95</v>
      </c>
      <c r="V15" s="22">
        <v>19.43</v>
      </c>
      <c r="W15" s="24">
        <v>25.02</v>
      </c>
      <c r="X15" s="24">
        <v>39.130000000000003</v>
      </c>
      <c r="Y15" s="24" t="s">
        <v>33</v>
      </c>
    </row>
    <row r="16" spans="1:25">
      <c r="A16" s="5">
        <v>2008</v>
      </c>
      <c r="B16" s="28">
        <v>20.04</v>
      </c>
      <c r="C16" s="22">
        <v>22.47</v>
      </c>
      <c r="D16" s="24">
        <v>14.93</v>
      </c>
      <c r="E16" s="24">
        <v>29.37</v>
      </c>
      <c r="F16" s="24">
        <v>40.869999999999997</v>
      </c>
      <c r="G16" s="24">
        <v>21.79</v>
      </c>
      <c r="H16" s="24">
        <v>24.48</v>
      </c>
      <c r="I16" s="24">
        <v>24.92</v>
      </c>
      <c r="J16" s="23">
        <v>23.79</v>
      </c>
      <c r="K16" s="24">
        <v>18.97</v>
      </c>
      <c r="L16" s="24">
        <v>22.62</v>
      </c>
      <c r="M16" s="24">
        <v>15.47</v>
      </c>
      <c r="N16" s="24">
        <v>22.81</v>
      </c>
      <c r="O16" s="24">
        <v>26.95</v>
      </c>
      <c r="P16" s="24">
        <v>29.46</v>
      </c>
      <c r="Q16" s="24">
        <v>23.79</v>
      </c>
      <c r="R16" s="24">
        <v>15.83</v>
      </c>
      <c r="S16" s="24">
        <v>11.52</v>
      </c>
      <c r="T16" s="24">
        <v>12.43</v>
      </c>
      <c r="U16" s="23">
        <v>17.43</v>
      </c>
      <c r="V16" s="22">
        <v>20.25</v>
      </c>
      <c r="W16" s="24">
        <v>25.56</v>
      </c>
      <c r="X16" s="24">
        <v>35.78</v>
      </c>
      <c r="Y16" s="24" t="s">
        <v>33</v>
      </c>
    </row>
    <row r="17" spans="1:25">
      <c r="A17" s="5">
        <v>2009</v>
      </c>
      <c r="B17" s="28">
        <v>20.49</v>
      </c>
      <c r="C17" s="22">
        <v>23.44</v>
      </c>
      <c r="D17" s="24">
        <v>14.26</v>
      </c>
      <c r="E17" s="24">
        <v>31.99</v>
      </c>
      <c r="F17" s="24">
        <v>41.82</v>
      </c>
      <c r="G17" s="24">
        <v>23.36</v>
      </c>
      <c r="H17" s="24">
        <v>25.33</v>
      </c>
      <c r="I17" s="24">
        <v>26.06</v>
      </c>
      <c r="J17" s="23">
        <v>24.17</v>
      </c>
      <c r="K17" s="24">
        <v>19.25</v>
      </c>
      <c r="L17" s="24">
        <v>24.12</v>
      </c>
      <c r="M17" s="24">
        <v>15.34</v>
      </c>
      <c r="N17" s="24">
        <v>22.16</v>
      </c>
      <c r="O17" s="24">
        <v>32.380000000000003</v>
      </c>
      <c r="P17" s="24">
        <v>30.01</v>
      </c>
      <c r="Q17" s="24">
        <v>24.04</v>
      </c>
      <c r="R17" s="24">
        <v>15.42</v>
      </c>
      <c r="S17" s="24">
        <v>11.91</v>
      </c>
      <c r="T17" s="24">
        <v>12.63</v>
      </c>
      <c r="U17" s="23">
        <v>17.84</v>
      </c>
      <c r="V17" s="22">
        <v>20.73</v>
      </c>
      <c r="W17" s="24">
        <v>26.6</v>
      </c>
      <c r="X17" s="24">
        <v>39.1</v>
      </c>
      <c r="Y17" s="24" t="s">
        <v>33</v>
      </c>
    </row>
    <row r="18" spans="1:25">
      <c r="A18" s="5">
        <v>2010</v>
      </c>
      <c r="B18" s="28">
        <v>21.41</v>
      </c>
      <c r="C18" s="22">
        <v>24.04</v>
      </c>
      <c r="D18" s="24">
        <v>14.62</v>
      </c>
      <c r="E18" s="24">
        <v>38.54</v>
      </c>
      <c r="F18" s="24">
        <v>42.37</v>
      </c>
      <c r="G18" s="24">
        <v>24.16</v>
      </c>
      <c r="H18" s="24">
        <v>25.59</v>
      </c>
      <c r="I18" s="24">
        <v>26.7</v>
      </c>
      <c r="J18" s="23">
        <v>23.87</v>
      </c>
      <c r="K18" s="24">
        <v>20.260000000000002</v>
      </c>
      <c r="L18" s="24">
        <v>25.02</v>
      </c>
      <c r="M18" s="24">
        <v>16.899999999999999</v>
      </c>
      <c r="N18" s="24">
        <v>22.06</v>
      </c>
      <c r="O18" s="24">
        <v>33.840000000000003</v>
      </c>
      <c r="P18" s="24">
        <v>29.74</v>
      </c>
      <c r="Q18" s="24">
        <v>25.18</v>
      </c>
      <c r="R18" s="24">
        <v>15.29</v>
      </c>
      <c r="S18" s="24">
        <v>13.51</v>
      </c>
      <c r="T18" s="24">
        <v>13.62</v>
      </c>
      <c r="U18" s="23">
        <v>19.34</v>
      </c>
      <c r="V18" s="22">
        <v>21.65</v>
      </c>
      <c r="W18" s="24">
        <v>27.22</v>
      </c>
      <c r="X18" s="24">
        <v>44.49</v>
      </c>
      <c r="Y18" s="24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3.401582984341589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3.2711648547510519</v>
      </c>
      <c r="D21" s="9">
        <f t="shared" si="0"/>
        <v>4.2223186892034859</v>
      </c>
      <c r="E21" s="9">
        <f t="shared" si="0"/>
        <v>4.6633139298043247</v>
      </c>
      <c r="F21" s="9">
        <f t="shared" si="0"/>
        <v>1.6204160360734354</v>
      </c>
      <c r="G21" s="9">
        <f t="shared" si="0"/>
        <v>3.250691806028172</v>
      </c>
      <c r="H21" s="9">
        <f t="shared" si="0"/>
        <v>3.0252986448681574</v>
      </c>
      <c r="I21" s="9">
        <f t="shared" si="0"/>
        <v>3.357784485991866</v>
      </c>
      <c r="J21" s="20">
        <f t="shared" si="0"/>
        <v>2.4798943692949882</v>
      </c>
      <c r="K21" s="9">
        <f t="shared" si="0"/>
        <v>3.508811110470611</v>
      </c>
      <c r="L21" s="9">
        <f t="shared" si="0"/>
        <v>2.6847721619935871</v>
      </c>
      <c r="M21" s="9">
        <f t="shared" si="0"/>
        <v>4.1349776003084537</v>
      </c>
      <c r="N21" s="9">
        <f t="shared" si="0"/>
        <v>2.2924753340576753</v>
      </c>
      <c r="O21" s="9">
        <f t="shared" si="0"/>
        <v>4.1124126093462721</v>
      </c>
      <c r="P21" s="9">
        <f t="shared" si="0"/>
        <v>2.085820420461193</v>
      </c>
      <c r="Q21" s="9">
        <f t="shared" si="0"/>
        <v>4.1401561029327905</v>
      </c>
      <c r="R21" s="9">
        <f t="shared" si="0"/>
        <v>2.304779737437701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2.0404329028649526</v>
      </c>
      <c r="T21" s="9">
        <f t="shared" si="1"/>
        <v>3.999823033062988</v>
      </c>
      <c r="U21" s="20">
        <f t="shared" si="1"/>
        <v>5.5525027830544804</v>
      </c>
      <c r="V21" s="9">
        <f t="shared" si="1"/>
        <v>3.3311879750187012</v>
      </c>
      <c r="W21" s="9">
        <f t="shared" si="1"/>
        <v>3.0538400668938426</v>
      </c>
      <c r="X21" s="9">
        <f t="shared" si="1"/>
        <v>3.7034660706793732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4.8805793825646759</v>
      </c>
      <c r="C22" s="9">
        <f t="shared" si="0"/>
        <v>4.973949407107181</v>
      </c>
      <c r="D22" s="9">
        <f t="shared" si="0"/>
        <v>9.8813567158729132</v>
      </c>
      <c r="E22" s="9">
        <f t="shared" si="0"/>
        <v>14.166213551539354</v>
      </c>
      <c r="F22" s="9">
        <f t="shared" si="0"/>
        <v>-6.380624898691412</v>
      </c>
      <c r="G22" s="9">
        <f t="shared" si="0"/>
        <v>4.9572249186581319</v>
      </c>
      <c r="H22" s="9">
        <f t="shared" si="0"/>
        <v>3.8776328341759925</v>
      </c>
      <c r="I22" s="9">
        <f t="shared" si="0"/>
        <v>3.285574314500872</v>
      </c>
      <c r="J22" s="21">
        <f t="shared" si="0"/>
        <v>4.7619576578253886</v>
      </c>
      <c r="K22" s="9">
        <f t="shared" si="0"/>
        <v>4.8604013431195581</v>
      </c>
      <c r="L22" s="9">
        <f t="shared" si="0"/>
        <v>5.3150539168595134</v>
      </c>
      <c r="M22" s="9">
        <f t="shared" si="0"/>
        <v>4.3197304425377947</v>
      </c>
      <c r="N22" s="9">
        <f t="shared" si="0"/>
        <v>6.2730428701979646</v>
      </c>
      <c r="O22" s="9">
        <f t="shared" si="0"/>
        <v>3.9657337496094902</v>
      </c>
      <c r="P22" s="9">
        <f t="shared" si="0"/>
        <v>5.2461995702407949</v>
      </c>
      <c r="Q22" s="9">
        <f t="shared" si="0"/>
        <v>8.0397554233472501</v>
      </c>
      <c r="R22" s="9">
        <f t="shared" si="0"/>
        <v>6.0733930036240169</v>
      </c>
      <c r="S22" s="9">
        <f t="shared" si="1"/>
        <v>-2.3990916384151739</v>
      </c>
      <c r="T22" s="9">
        <f t="shared" si="1"/>
        <v>2.542781548076678</v>
      </c>
      <c r="U22" s="21">
        <f t="shared" si="1"/>
        <v>7.3154038963761936</v>
      </c>
      <c r="V22" s="9">
        <f t="shared" si="1"/>
        <v>4.6162494875853444</v>
      </c>
      <c r="W22" s="9">
        <f t="shared" si="1"/>
        <v>3.7672166330414036</v>
      </c>
      <c r="X22" s="9">
        <f t="shared" si="1"/>
        <v>5.7889575805921245</v>
      </c>
      <c r="Y22" s="9" t="str">
        <f t="shared" si="1"/>
        <v>n.a.</v>
      </c>
    </row>
    <row r="23" spans="1:25">
      <c r="A23" s="29" t="s">
        <v>24</v>
      </c>
      <c r="B23" s="19">
        <f t="shared" si="2"/>
        <v>2.9619645239374215</v>
      </c>
      <c r="C23" s="9">
        <f t="shared" si="0"/>
        <v>2.7657360926166774</v>
      </c>
      <c r="D23" s="9">
        <f t="shared" si="0"/>
        <v>2.5821379900382135</v>
      </c>
      <c r="E23" s="9">
        <f t="shared" si="0"/>
        <v>1.9697951481405518</v>
      </c>
      <c r="F23" s="9">
        <f t="shared" si="0"/>
        <v>4.1515020874991704</v>
      </c>
      <c r="G23" s="9">
        <f t="shared" si="0"/>
        <v>2.744163220873963</v>
      </c>
      <c r="H23" s="9">
        <f t="shared" si="0"/>
        <v>2.7709647506958479</v>
      </c>
      <c r="I23" s="9">
        <f t="shared" si="0"/>
        <v>3.3794573802891081</v>
      </c>
      <c r="J23" s="21">
        <f t="shared" si="0"/>
        <v>1.8050187434222931</v>
      </c>
      <c r="K23" s="9">
        <f t="shared" si="0"/>
        <v>3.1067414520066672</v>
      </c>
      <c r="L23" s="9">
        <f t="shared" si="0"/>
        <v>1.9085730774427434</v>
      </c>
      <c r="M23" s="9">
        <f t="shared" si="0"/>
        <v>4.0796155783940469</v>
      </c>
      <c r="N23" s="9">
        <f t="shared" si="0"/>
        <v>1.1276370785445744</v>
      </c>
      <c r="O23" s="9">
        <f t="shared" si="0"/>
        <v>4.156456607326664</v>
      </c>
      <c r="P23" s="9">
        <f t="shared" si="0"/>
        <v>1.156343765279777</v>
      </c>
      <c r="Q23" s="9">
        <f t="shared" si="0"/>
        <v>2.9979578329671019</v>
      </c>
      <c r="R23" s="9">
        <f t="shared" si="0"/>
        <v>1.2005245962672051</v>
      </c>
      <c r="S23" s="9">
        <f t="shared" si="1"/>
        <v>3.4112582142879821</v>
      </c>
      <c r="T23" s="9">
        <f t="shared" si="1"/>
        <v>4.4409593095585009</v>
      </c>
      <c r="U23" s="21">
        <f t="shared" si="1"/>
        <v>5.0293013858610625</v>
      </c>
      <c r="V23" s="9">
        <f t="shared" si="1"/>
        <v>2.9487564940399391</v>
      </c>
      <c r="W23" s="9">
        <f t="shared" si="1"/>
        <v>2.8407849751879821</v>
      </c>
      <c r="X23" s="9">
        <f t="shared" si="1"/>
        <v>3.0858727930524799</v>
      </c>
      <c r="Y23" s="9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5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114.14141414141415</v>
      </c>
      <c r="D29" s="24">
        <f t="shared" si="3"/>
        <v>61.616161616161612</v>
      </c>
      <c r="E29" s="24">
        <f t="shared" si="3"/>
        <v>153.75180375180375</v>
      </c>
      <c r="F29" s="24">
        <f t="shared" si="3"/>
        <v>248.05194805194807</v>
      </c>
      <c r="G29" s="24">
        <f t="shared" si="3"/>
        <v>115.007215007215</v>
      </c>
      <c r="H29" s="24">
        <f t="shared" si="3"/>
        <v>125.32467532467533</v>
      </c>
      <c r="I29" s="24">
        <f t="shared" si="3"/>
        <v>125.39682539682539</v>
      </c>
      <c r="J29" s="23">
        <f t="shared" si="3"/>
        <v>125.25252525252526</v>
      </c>
      <c r="K29" s="24">
        <f t="shared" si="3"/>
        <v>93.362193362193352</v>
      </c>
      <c r="L29" s="24">
        <f t="shared" si="3"/>
        <v>127.92207792207793</v>
      </c>
      <c r="M29" s="24">
        <f t="shared" si="3"/>
        <v>72.005772005772002</v>
      </c>
      <c r="N29" s="24">
        <f t="shared" si="3"/>
        <v>118.54256854256855</v>
      </c>
      <c r="O29" s="24">
        <f t="shared" si="3"/>
        <v>144.58874458874459</v>
      </c>
      <c r="P29" s="24">
        <f t="shared" si="3"/>
        <v>164.06926406926408</v>
      </c>
      <c r="Q29" s="24">
        <f t="shared" si="3"/>
        <v>107.2150072150072</v>
      </c>
      <c r="R29" s="24">
        <f t="shared" si="3"/>
        <v>82.03463203463204</v>
      </c>
      <c r="S29" s="24">
        <f t="shared" si="3"/>
        <v>74.963924963924967</v>
      </c>
      <c r="T29" s="24">
        <f t="shared" si="3"/>
        <v>59.018759018759013</v>
      </c>
      <c r="U29" s="23">
        <f t="shared" si="3"/>
        <v>69.119769119769131</v>
      </c>
      <c r="V29" s="24">
        <f t="shared" si="3"/>
        <v>102.02020202020203</v>
      </c>
      <c r="W29" s="24">
        <f t="shared" si="3"/>
        <v>132.82828282828282</v>
      </c>
      <c r="X29" s="24">
        <f t="shared" si="3"/>
        <v>200.07215007215007</v>
      </c>
      <c r="Y29" s="11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117.2222222222222</v>
      </c>
      <c r="D30" s="24">
        <f t="shared" si="4"/>
        <v>66.180555555555557</v>
      </c>
      <c r="E30" s="24">
        <f t="shared" si="4"/>
        <v>161.11111111111109</v>
      </c>
      <c r="F30" s="24">
        <f t="shared" si="4"/>
        <v>226.18055555555557</v>
      </c>
      <c r="G30" s="24">
        <f t="shared" si="4"/>
        <v>115.97222222222221</v>
      </c>
      <c r="H30" s="24">
        <f t="shared" si="4"/>
        <v>131.66666666666666</v>
      </c>
      <c r="I30" s="24">
        <f t="shared" si="4"/>
        <v>134.23611111111109</v>
      </c>
      <c r="J30" s="23">
        <f t="shared" si="4"/>
        <v>127.43055555555556</v>
      </c>
      <c r="K30" s="24">
        <f t="shared" si="4"/>
        <v>92.361111111111114</v>
      </c>
      <c r="L30" s="24">
        <f t="shared" si="4"/>
        <v>135.55555555555554</v>
      </c>
      <c r="M30" s="24">
        <f t="shared" si="4"/>
        <v>75.416666666666671</v>
      </c>
      <c r="N30" s="24">
        <f t="shared" si="4"/>
        <v>109.51388888888889</v>
      </c>
      <c r="O30" s="24">
        <f t="shared" si="4"/>
        <v>130.55555555555557</v>
      </c>
      <c r="P30" s="24">
        <f t="shared" si="4"/>
        <v>162.22222222222223</v>
      </c>
      <c r="Q30" s="24">
        <f t="shared" si="4"/>
        <v>102.77777777777779</v>
      </c>
      <c r="R30" s="24">
        <f t="shared" si="4"/>
        <v>77.847222222222229</v>
      </c>
      <c r="S30" s="24">
        <f t="shared" si="4"/>
        <v>64.513888888888886</v>
      </c>
      <c r="T30" s="24">
        <f t="shared" si="4"/>
        <v>55.763888888888879</v>
      </c>
      <c r="U30" s="23">
        <f t="shared" si="4"/>
        <v>71.666666666666671</v>
      </c>
      <c r="V30" s="24">
        <f t="shared" si="4"/>
        <v>101.52777777777777</v>
      </c>
      <c r="W30" s="24">
        <f t="shared" si="4"/>
        <v>137.98611111111111</v>
      </c>
      <c r="X30" s="24">
        <f t="shared" si="4"/>
        <v>204.51388888888889</v>
      </c>
      <c r="Y30" s="11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117.36566186107471</v>
      </c>
      <c r="D31" s="24">
        <f t="shared" si="4"/>
        <v>73.001310615989524</v>
      </c>
      <c r="E31" s="24">
        <f t="shared" si="4"/>
        <v>163.82699868938403</v>
      </c>
      <c r="F31" s="24">
        <f t="shared" si="4"/>
        <v>216.05504587155963</v>
      </c>
      <c r="G31" s="24">
        <f t="shared" si="4"/>
        <v>120.51114023591087</v>
      </c>
      <c r="H31" s="24">
        <f t="shared" si="4"/>
        <v>125.22935779816513</v>
      </c>
      <c r="I31" s="24">
        <f t="shared" si="4"/>
        <v>122.28047182175624</v>
      </c>
      <c r="J31" s="23">
        <f t="shared" si="4"/>
        <v>130.01310615989513</v>
      </c>
      <c r="K31" s="24">
        <f t="shared" si="4"/>
        <v>91.874180865006551</v>
      </c>
      <c r="L31" s="24">
        <f t="shared" si="4"/>
        <v>129.42332896461338</v>
      </c>
      <c r="M31" s="24">
        <f t="shared" si="4"/>
        <v>72.739187418086502</v>
      </c>
      <c r="N31" s="24">
        <f t="shared" si="4"/>
        <v>113.43381389252949</v>
      </c>
      <c r="O31" s="24">
        <f t="shared" si="4"/>
        <v>136.56618610747051</v>
      </c>
      <c r="P31" s="24">
        <f t="shared" si="4"/>
        <v>173.06684141546526</v>
      </c>
      <c r="Q31" s="24">
        <f t="shared" si="4"/>
        <v>105.76671035386633</v>
      </c>
      <c r="R31" s="24">
        <f t="shared" si="4"/>
        <v>82.503276539973797</v>
      </c>
      <c r="S31" s="24">
        <f t="shared" si="4"/>
        <v>62.188728702490167</v>
      </c>
      <c r="T31" s="24">
        <f t="shared" si="4"/>
        <v>54.128440366972477</v>
      </c>
      <c r="U31" s="23">
        <f t="shared" si="4"/>
        <v>71.690694626474439</v>
      </c>
      <c r="V31" s="24">
        <f t="shared" si="4"/>
        <v>101.17955439056357</v>
      </c>
      <c r="W31" s="24">
        <f t="shared" si="4"/>
        <v>131.58584534731324</v>
      </c>
      <c r="X31" s="24">
        <f t="shared" si="4"/>
        <v>212.84403669724767</v>
      </c>
      <c r="Y31" s="11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114.44652908067543</v>
      </c>
      <c r="D32" s="24">
        <f t="shared" si="4"/>
        <v>70.856785490931827</v>
      </c>
      <c r="E32" s="24">
        <f t="shared" si="4"/>
        <v>198.31144465290805</v>
      </c>
      <c r="F32" s="24">
        <f t="shared" si="4"/>
        <v>176.42276422764226</v>
      </c>
      <c r="G32" s="24">
        <f t="shared" si="4"/>
        <v>115.25953721075672</v>
      </c>
      <c r="H32" s="24">
        <f t="shared" si="4"/>
        <v>121.76360225140712</v>
      </c>
      <c r="I32" s="24">
        <f t="shared" si="4"/>
        <v>119.76235146966854</v>
      </c>
      <c r="J32" s="23">
        <f t="shared" si="4"/>
        <v>124.82801751094435</v>
      </c>
      <c r="K32" s="24">
        <f t="shared" si="4"/>
        <v>93.308317698561609</v>
      </c>
      <c r="L32" s="24">
        <f t="shared" si="4"/>
        <v>129.51844903064415</v>
      </c>
      <c r="M32" s="24">
        <f t="shared" si="4"/>
        <v>70.856785490931827</v>
      </c>
      <c r="N32" s="24">
        <f t="shared" si="4"/>
        <v>123.32707942464039</v>
      </c>
      <c r="O32" s="24">
        <f t="shared" si="4"/>
        <v>140.83802376485303</v>
      </c>
      <c r="P32" s="24">
        <f t="shared" si="4"/>
        <v>165.79111944965604</v>
      </c>
      <c r="Q32" s="24">
        <f t="shared" si="4"/>
        <v>117.19824890556596</v>
      </c>
      <c r="R32" s="24">
        <f t="shared" si="4"/>
        <v>84.865540963101935</v>
      </c>
      <c r="S32" s="24">
        <f t="shared" si="4"/>
        <v>60.412757973733591</v>
      </c>
      <c r="T32" s="24">
        <f t="shared" si="4"/>
        <v>55.159474671669798</v>
      </c>
      <c r="U32" s="23">
        <f t="shared" si="4"/>
        <v>74.046278924327709</v>
      </c>
      <c r="V32" s="24">
        <f t="shared" si="4"/>
        <v>101.25078173858661</v>
      </c>
      <c r="W32" s="24">
        <f t="shared" si="4"/>
        <v>128.6429018136335</v>
      </c>
      <c r="X32" s="24">
        <f t="shared" si="4"/>
        <v>205.3158223889931</v>
      </c>
      <c r="Y32" s="11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112.21884498480243</v>
      </c>
      <c r="D33" s="24">
        <f t="shared" si="4"/>
        <v>71.24620060790275</v>
      </c>
      <c r="E33" s="24">
        <f t="shared" si="4"/>
        <v>161.21580547112461</v>
      </c>
      <c r="F33" s="24">
        <f t="shared" si="4"/>
        <v>185.77507598784194</v>
      </c>
      <c r="G33" s="24">
        <f t="shared" si="4"/>
        <v>108.87537993920972</v>
      </c>
      <c r="H33" s="24">
        <f t="shared" si="4"/>
        <v>123.46504559270517</v>
      </c>
      <c r="I33" s="24">
        <f t="shared" si="4"/>
        <v>126.74772036474164</v>
      </c>
      <c r="J33" s="23">
        <f t="shared" si="4"/>
        <v>118.35866261398176</v>
      </c>
      <c r="K33" s="24">
        <f t="shared" si="4"/>
        <v>94.346504559270514</v>
      </c>
      <c r="L33" s="24">
        <f t="shared" si="4"/>
        <v>117.20364741641338</v>
      </c>
      <c r="M33" s="24">
        <f t="shared" si="4"/>
        <v>70.881458966565361</v>
      </c>
      <c r="N33" s="24">
        <f t="shared" si="4"/>
        <v>124.86322188449847</v>
      </c>
      <c r="O33" s="24">
        <f t="shared" si="4"/>
        <v>134.34650455927053</v>
      </c>
      <c r="P33" s="24">
        <f t="shared" si="4"/>
        <v>168.93617021276597</v>
      </c>
      <c r="Q33" s="24">
        <f t="shared" si="4"/>
        <v>122.55319148936169</v>
      </c>
      <c r="R33" s="24">
        <f t="shared" si="4"/>
        <v>81.033434650455931</v>
      </c>
      <c r="S33" s="24">
        <f t="shared" si="4"/>
        <v>64.316109422492403</v>
      </c>
      <c r="T33" s="24">
        <f t="shared" si="4"/>
        <v>56.474164133738604</v>
      </c>
      <c r="U33" s="23">
        <f t="shared" si="4"/>
        <v>80.547112462006083</v>
      </c>
      <c r="V33" s="24">
        <f t="shared" si="4"/>
        <v>101.39817629179331</v>
      </c>
      <c r="W33" s="24">
        <f t="shared" si="4"/>
        <v>129.24012158054711</v>
      </c>
      <c r="X33" s="24">
        <f t="shared" si="4"/>
        <v>186.38297872340425</v>
      </c>
      <c r="Y33" s="11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112.39813736903375</v>
      </c>
      <c r="D34" s="24">
        <f t="shared" si="4"/>
        <v>68.044237485448193</v>
      </c>
      <c r="E34" s="24">
        <f t="shared" si="4"/>
        <v>188.2421420256112</v>
      </c>
      <c r="F34" s="24">
        <f t="shared" si="4"/>
        <v>195.80908032596042</v>
      </c>
      <c r="G34" s="24">
        <f t="shared" si="4"/>
        <v>105.70430733410943</v>
      </c>
      <c r="H34" s="24">
        <f t="shared" si="4"/>
        <v>125.84400465657741</v>
      </c>
      <c r="I34" s="24">
        <f t="shared" si="4"/>
        <v>129.04540162980211</v>
      </c>
      <c r="J34" s="23">
        <f t="shared" si="4"/>
        <v>120.83818393480792</v>
      </c>
      <c r="K34" s="24">
        <f t="shared" si="4"/>
        <v>94.353899883585569</v>
      </c>
      <c r="L34" s="24">
        <f t="shared" si="4"/>
        <v>115.71594877764841</v>
      </c>
      <c r="M34" s="24">
        <f t="shared" si="4"/>
        <v>71.944121071012802</v>
      </c>
      <c r="N34" s="24">
        <f t="shared" si="4"/>
        <v>120.13969732246798</v>
      </c>
      <c r="O34" s="24">
        <f t="shared" si="4"/>
        <v>142.1420256111758</v>
      </c>
      <c r="P34" s="24">
        <f t="shared" si="4"/>
        <v>166.88009313154834</v>
      </c>
      <c r="Q34" s="24">
        <f t="shared" si="4"/>
        <v>122.52619324796274</v>
      </c>
      <c r="R34" s="24">
        <f t="shared" si="4"/>
        <v>82.130384167636777</v>
      </c>
      <c r="S34" s="24">
        <f t="shared" si="4"/>
        <v>51.105937136204879</v>
      </c>
      <c r="T34" s="24">
        <f t="shared" si="4"/>
        <v>59.42956926658907</v>
      </c>
      <c r="U34" s="23">
        <f t="shared" si="4"/>
        <v>80.966239813736905</v>
      </c>
      <c r="V34" s="24">
        <f t="shared" si="4"/>
        <v>101.45518044237485</v>
      </c>
      <c r="W34" s="24">
        <f t="shared" si="4"/>
        <v>133.29452852153668</v>
      </c>
      <c r="X34" s="24">
        <f t="shared" si="4"/>
        <v>207.39231664726429</v>
      </c>
      <c r="Y34" s="11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111.67800453514738</v>
      </c>
      <c r="D35" s="24">
        <f t="shared" si="4"/>
        <v>71.655328798185948</v>
      </c>
      <c r="E35" s="24">
        <f t="shared" si="4"/>
        <v>151.41723356009072</v>
      </c>
      <c r="F35" s="24">
        <f t="shared" si="4"/>
        <v>173.63945578231292</v>
      </c>
      <c r="G35" s="24">
        <f t="shared" si="4"/>
        <v>104.53514739229026</v>
      </c>
      <c r="H35" s="24">
        <f t="shared" si="4"/>
        <v>128.28798185941042</v>
      </c>
      <c r="I35" s="24">
        <f t="shared" si="4"/>
        <v>131.74603174603172</v>
      </c>
      <c r="J35" s="23">
        <f t="shared" si="4"/>
        <v>122.3922902494331</v>
      </c>
      <c r="K35" s="24">
        <f t="shared" si="4"/>
        <v>94.72789115646259</v>
      </c>
      <c r="L35" s="24">
        <f t="shared" si="4"/>
        <v>113.37868480725623</v>
      </c>
      <c r="M35" s="24">
        <f t="shared" si="4"/>
        <v>74.43310657596372</v>
      </c>
      <c r="N35" s="24">
        <f t="shared" si="4"/>
        <v>111.67800453514738</v>
      </c>
      <c r="O35" s="24">
        <f t="shared" si="4"/>
        <v>149.43310657596371</v>
      </c>
      <c r="P35" s="24">
        <f t="shared" si="4"/>
        <v>162.9251700680272</v>
      </c>
      <c r="Q35" s="24">
        <f t="shared" si="4"/>
        <v>120.01133786848072</v>
      </c>
      <c r="R35" s="24">
        <f t="shared" si="4"/>
        <v>84.126984126984127</v>
      </c>
      <c r="S35" s="24">
        <f t="shared" si="4"/>
        <v>55.215419501133788</v>
      </c>
      <c r="T35" s="24">
        <f t="shared" si="4"/>
        <v>57.59637188208616</v>
      </c>
      <c r="U35" s="23">
        <f t="shared" si="4"/>
        <v>85.770975056689352</v>
      </c>
      <c r="V35" s="24">
        <f t="shared" si="4"/>
        <v>101.41723356009071</v>
      </c>
      <c r="W35" s="24">
        <f t="shared" si="4"/>
        <v>132.48299319727892</v>
      </c>
      <c r="X35" s="24">
        <f t="shared" si="4"/>
        <v>173.18594104308389</v>
      </c>
      <c r="Y35" s="11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114.30930104567966</v>
      </c>
      <c r="D36" s="24">
        <f t="shared" si="4"/>
        <v>73.582828838745172</v>
      </c>
      <c r="E36" s="24">
        <f t="shared" si="4"/>
        <v>146.505228398459</v>
      </c>
      <c r="F36" s="24">
        <f t="shared" si="4"/>
        <v>175.39900935608145</v>
      </c>
      <c r="G36" s="24">
        <f t="shared" si="4"/>
        <v>106.49422124380847</v>
      </c>
      <c r="H36" s="24">
        <f t="shared" si="4"/>
        <v>133.35167859108418</v>
      </c>
      <c r="I36" s="24">
        <f t="shared" si="4"/>
        <v>137.91964777105116</v>
      </c>
      <c r="J36" s="23">
        <f t="shared" si="4"/>
        <v>126.08695652173911</v>
      </c>
      <c r="K36" s="24">
        <f t="shared" si="4"/>
        <v>93.670886075949355</v>
      </c>
      <c r="L36" s="24">
        <f t="shared" si="4"/>
        <v>113.31865712713262</v>
      </c>
      <c r="M36" s="24">
        <f t="shared" si="4"/>
        <v>73.692900385250397</v>
      </c>
      <c r="N36" s="24">
        <f t="shared" si="4"/>
        <v>115.07980187121628</v>
      </c>
      <c r="O36" s="24">
        <f t="shared" si="4"/>
        <v>133.84700055035773</v>
      </c>
      <c r="P36" s="24">
        <f t="shared" si="4"/>
        <v>162.90588882773801</v>
      </c>
      <c r="Q36" s="24">
        <f t="shared" si="4"/>
        <v>116.07044578976333</v>
      </c>
      <c r="R36" s="24">
        <f t="shared" si="4"/>
        <v>77.105118326912475</v>
      </c>
      <c r="S36" s="24">
        <f t="shared" si="4"/>
        <v>58.337919647771045</v>
      </c>
      <c r="T36" s="24">
        <f t="shared" si="4"/>
        <v>59.603742432581171</v>
      </c>
      <c r="U36" s="23">
        <f t="shared" si="4"/>
        <v>82.718767198679132</v>
      </c>
      <c r="V36" s="24">
        <f t="shared" si="4"/>
        <v>101.2107870115575</v>
      </c>
      <c r="W36" s="24">
        <f t="shared" si="4"/>
        <v>136.32361034672536</v>
      </c>
      <c r="X36" s="24">
        <f t="shared" si="4"/>
        <v>179.03137039075398</v>
      </c>
      <c r="Y36" s="11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111.33190118152523</v>
      </c>
      <c r="D37" s="24">
        <f t="shared" si="4"/>
        <v>76.960257787325446</v>
      </c>
      <c r="E37" s="24">
        <f t="shared" si="4"/>
        <v>146.07948442534908</v>
      </c>
      <c r="F37" s="24">
        <f t="shared" si="4"/>
        <v>175.08055853920516</v>
      </c>
      <c r="G37" s="24">
        <f t="shared" si="4"/>
        <v>103.59828141783028</v>
      </c>
      <c r="H37" s="24">
        <f t="shared" si="4"/>
        <v>125.83243823845326</v>
      </c>
      <c r="I37" s="24">
        <f t="shared" si="4"/>
        <v>130.12889366272825</v>
      </c>
      <c r="J37" s="23">
        <f t="shared" si="4"/>
        <v>118.85069817400644</v>
      </c>
      <c r="K37" s="24">
        <f t="shared" si="4"/>
        <v>94.73684210526315</v>
      </c>
      <c r="L37" s="24">
        <f t="shared" si="4"/>
        <v>112.03007518796993</v>
      </c>
      <c r="M37" s="24">
        <f t="shared" si="4"/>
        <v>74.919441460794829</v>
      </c>
      <c r="N37" s="24">
        <f t="shared" si="4"/>
        <v>113.05048335123521</v>
      </c>
      <c r="O37" s="24">
        <f t="shared" si="4"/>
        <v>149.83888292158966</v>
      </c>
      <c r="P37" s="24">
        <f t="shared" si="4"/>
        <v>154.45757250268528</v>
      </c>
      <c r="Q37" s="24">
        <f t="shared" si="4"/>
        <v>118.47475832438236</v>
      </c>
      <c r="R37" s="24">
        <f t="shared" si="4"/>
        <v>80.021482277121365</v>
      </c>
      <c r="S37" s="24">
        <f t="shared" si="4"/>
        <v>60.794844253490865</v>
      </c>
      <c r="T37" s="24">
        <f t="shared" si="4"/>
        <v>57.303974221267453</v>
      </c>
      <c r="U37" s="23">
        <f t="shared" si="4"/>
        <v>86.949516648764771</v>
      </c>
      <c r="V37" s="24">
        <f t="shared" si="4"/>
        <v>100.91299677765842</v>
      </c>
      <c r="W37" s="24">
        <f t="shared" si="4"/>
        <v>129.59183673469386</v>
      </c>
      <c r="X37" s="24">
        <f t="shared" si="4"/>
        <v>184.90870032223415</v>
      </c>
      <c r="Y37" s="11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109.13336792942398</v>
      </c>
      <c r="D38" s="24">
        <f t="shared" si="4"/>
        <v>68.811624286455626</v>
      </c>
      <c r="E38" s="24">
        <f t="shared" si="4"/>
        <v>139.07628437986509</v>
      </c>
      <c r="F38" s="24">
        <f t="shared" si="4"/>
        <v>204.82615464452519</v>
      </c>
      <c r="G38" s="24">
        <f t="shared" si="4"/>
        <v>108.82200311364815</v>
      </c>
      <c r="H38" s="24">
        <f t="shared" si="4"/>
        <v>119.71977166580177</v>
      </c>
      <c r="I38" s="24">
        <f t="shared" si="4"/>
        <v>122.57394914374677</v>
      </c>
      <c r="J38" s="23">
        <f t="shared" si="4"/>
        <v>115.56824078879086</v>
      </c>
      <c r="K38" s="24">
        <f t="shared" si="4"/>
        <v>95.848469122989101</v>
      </c>
      <c r="L38" s="24">
        <f t="shared" si="4"/>
        <v>121.74364296834459</v>
      </c>
      <c r="M38" s="24">
        <f t="shared" si="4"/>
        <v>75.557861961598334</v>
      </c>
      <c r="N38" s="24">
        <f t="shared" si="4"/>
        <v>118.94135962636223</v>
      </c>
      <c r="O38" s="24">
        <f t="shared" si="4"/>
        <v>149.7145822522055</v>
      </c>
      <c r="P38" s="24">
        <f t="shared" si="4"/>
        <v>155.47483134405812</v>
      </c>
      <c r="Q38" s="24">
        <f t="shared" si="4"/>
        <v>120.1868188894655</v>
      </c>
      <c r="R38" s="24">
        <f t="shared" si="4"/>
        <v>79.916969382459797</v>
      </c>
      <c r="S38" s="24">
        <f t="shared" si="4"/>
        <v>55.578619615983406</v>
      </c>
      <c r="T38" s="24">
        <f t="shared" si="4"/>
        <v>58.48469122989102</v>
      </c>
      <c r="U38" s="23">
        <f t="shared" si="4"/>
        <v>87.026466009340936</v>
      </c>
      <c r="V38" s="24">
        <f t="shared" si="4"/>
        <v>101.24545926310329</v>
      </c>
      <c r="W38" s="24">
        <f t="shared" si="4"/>
        <v>124.54592631032693</v>
      </c>
      <c r="X38" s="24">
        <f t="shared" si="4"/>
        <v>194.1359626362221</v>
      </c>
      <c r="Y38" s="11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114.62018730489075</v>
      </c>
      <c r="D39" s="24">
        <f t="shared" si="4"/>
        <v>72.840790842872011</v>
      </c>
      <c r="E39" s="24">
        <f t="shared" si="4"/>
        <v>158.01248699271594</v>
      </c>
      <c r="F39" s="24">
        <f t="shared" si="4"/>
        <v>219.5109261186264</v>
      </c>
      <c r="G39" s="24">
        <f t="shared" si="4"/>
        <v>113.31945889698231</v>
      </c>
      <c r="H39" s="24">
        <f t="shared" si="4"/>
        <v>123.98543184183141</v>
      </c>
      <c r="I39" s="24">
        <f t="shared" si="4"/>
        <v>127.62747138397503</v>
      </c>
      <c r="J39" s="23">
        <f t="shared" si="4"/>
        <v>118.054110301769</v>
      </c>
      <c r="K39" s="24">
        <f t="shared" si="4"/>
        <v>93.808532778355897</v>
      </c>
      <c r="L39" s="24">
        <f t="shared" si="4"/>
        <v>113.52757544224768</v>
      </c>
      <c r="M39" s="24">
        <f t="shared" si="4"/>
        <v>77.887617065556725</v>
      </c>
      <c r="N39" s="24">
        <f t="shared" si="4"/>
        <v>111.3423517169615</v>
      </c>
      <c r="O39" s="24">
        <f t="shared" si="4"/>
        <v>134.80749219562955</v>
      </c>
      <c r="P39" s="24">
        <f t="shared" si="4"/>
        <v>148.2830385015609</v>
      </c>
      <c r="Q39" s="24">
        <f t="shared" si="4"/>
        <v>118.10613943808532</v>
      </c>
      <c r="R39" s="24">
        <f t="shared" si="4"/>
        <v>79.760665972944849</v>
      </c>
      <c r="S39" s="24">
        <f t="shared" si="4"/>
        <v>54.734651404786682</v>
      </c>
      <c r="T39" s="24">
        <f t="shared" si="4"/>
        <v>60.24973985431842</v>
      </c>
      <c r="U39" s="23">
        <f t="shared" si="4"/>
        <v>82.986472424557761</v>
      </c>
      <c r="V39" s="24">
        <f t="shared" si="4"/>
        <v>101.09261186264308</v>
      </c>
      <c r="W39" s="24">
        <f t="shared" si="4"/>
        <v>130.17689906347556</v>
      </c>
      <c r="X39" s="24">
        <f t="shared" si="4"/>
        <v>203.59001040582729</v>
      </c>
      <c r="Y39" s="11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112.12574850299401</v>
      </c>
      <c r="D40" s="24">
        <f t="shared" si="4"/>
        <v>74.500998003992009</v>
      </c>
      <c r="E40" s="24">
        <f t="shared" si="4"/>
        <v>146.55688622754494</v>
      </c>
      <c r="F40" s="24">
        <f t="shared" si="4"/>
        <v>203.94211576846305</v>
      </c>
      <c r="G40" s="24">
        <f t="shared" si="4"/>
        <v>108.73253493013972</v>
      </c>
      <c r="H40" s="24">
        <f t="shared" si="4"/>
        <v>122.1556886227545</v>
      </c>
      <c r="I40" s="24">
        <f t="shared" si="4"/>
        <v>124.35129740518964</v>
      </c>
      <c r="J40" s="23">
        <f t="shared" si="4"/>
        <v>118.7125748502994</v>
      </c>
      <c r="K40" s="24">
        <f t="shared" si="4"/>
        <v>94.660678642714572</v>
      </c>
      <c r="L40" s="24">
        <f t="shared" si="4"/>
        <v>112.874251497006</v>
      </c>
      <c r="M40" s="24">
        <f t="shared" si="4"/>
        <v>77.19560878243513</v>
      </c>
      <c r="N40" s="24">
        <f t="shared" si="4"/>
        <v>113.82235528942115</v>
      </c>
      <c r="O40" s="24">
        <f t="shared" si="4"/>
        <v>134.48103792415168</v>
      </c>
      <c r="P40" s="24">
        <f t="shared" si="4"/>
        <v>147.00598802395211</v>
      </c>
      <c r="Q40" s="24">
        <f t="shared" ref="Q40:Y40" si="5">IF(ISERROR((Q16/$B16)*100),"..",(Q16/$B16)*100)</f>
        <v>118.7125748502994</v>
      </c>
      <c r="R40" s="24">
        <f t="shared" si="5"/>
        <v>78.992015968063882</v>
      </c>
      <c r="S40" s="24">
        <f t="shared" si="5"/>
        <v>57.485029940119759</v>
      </c>
      <c r="T40" s="24">
        <f t="shared" si="5"/>
        <v>62.025948103792416</v>
      </c>
      <c r="U40" s="23">
        <f t="shared" si="5"/>
        <v>86.976047904191617</v>
      </c>
      <c r="V40" s="24">
        <f t="shared" si="5"/>
        <v>101.04790419161678</v>
      </c>
      <c r="W40" s="24">
        <f t="shared" si="5"/>
        <v>127.54491017964071</v>
      </c>
      <c r="X40" s="24">
        <f t="shared" si="5"/>
        <v>178.54291417165672</v>
      </c>
      <c r="Y40" s="11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114.39726695949246</v>
      </c>
      <c r="D41" s="24">
        <f t="shared" si="6"/>
        <v>69.594924353343103</v>
      </c>
      <c r="E41" s="24">
        <f t="shared" si="6"/>
        <v>156.12493899463152</v>
      </c>
      <c r="F41" s="24">
        <f t="shared" si="6"/>
        <v>204.09956076134702</v>
      </c>
      <c r="G41" s="24">
        <f t="shared" si="6"/>
        <v>114.00683260126891</v>
      </c>
      <c r="H41" s="24">
        <f t="shared" si="6"/>
        <v>123.62127867252319</v>
      </c>
      <c r="I41" s="24">
        <f t="shared" si="6"/>
        <v>127.18399219131284</v>
      </c>
      <c r="J41" s="23">
        <f t="shared" si="6"/>
        <v>117.95998047828211</v>
      </c>
      <c r="K41" s="24">
        <f t="shared" si="6"/>
        <v>93.9482674475354</v>
      </c>
      <c r="L41" s="24">
        <f t="shared" si="6"/>
        <v>117.7159590043924</v>
      </c>
      <c r="M41" s="24">
        <f t="shared" si="6"/>
        <v>74.865788189360671</v>
      </c>
      <c r="N41" s="24">
        <f t="shared" si="6"/>
        <v>108.15031722791606</v>
      </c>
      <c r="O41" s="24">
        <f t="shared" si="6"/>
        <v>158.02830649097123</v>
      </c>
      <c r="P41" s="24">
        <f t="shared" si="6"/>
        <v>146.46168862859935</v>
      </c>
      <c r="Q41" s="24">
        <f t="shared" si="6"/>
        <v>117.32552464616887</v>
      </c>
      <c r="R41" s="24">
        <f t="shared" si="6"/>
        <v>75.256222547584201</v>
      </c>
      <c r="S41" s="24">
        <f t="shared" si="6"/>
        <v>58.125915080527093</v>
      </c>
      <c r="T41" s="24">
        <f t="shared" si="6"/>
        <v>61.639824304538806</v>
      </c>
      <c r="U41" s="23">
        <f t="shared" si="6"/>
        <v>87.066861883845775</v>
      </c>
      <c r="V41" s="24">
        <f t="shared" si="6"/>
        <v>101.17130307467058</v>
      </c>
      <c r="W41" s="24">
        <f t="shared" si="6"/>
        <v>129.81942410932163</v>
      </c>
      <c r="X41" s="24">
        <f t="shared" si="6"/>
        <v>190.8247925817472</v>
      </c>
      <c r="Y41" s="11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112.28397944885566</v>
      </c>
      <c r="D42" s="24">
        <f t="shared" si="6"/>
        <v>68.28584773470341</v>
      </c>
      <c r="E42" s="24">
        <f t="shared" si="6"/>
        <v>180.00934142923867</v>
      </c>
      <c r="F42" s="24">
        <f t="shared" si="6"/>
        <v>197.89817842129844</v>
      </c>
      <c r="G42" s="24">
        <f t="shared" si="6"/>
        <v>112.84446520317609</v>
      </c>
      <c r="H42" s="24">
        <f t="shared" si="6"/>
        <v>119.52358710882764</v>
      </c>
      <c r="I42" s="24">
        <f t="shared" si="6"/>
        <v>124.70808033629143</v>
      </c>
      <c r="J42" s="23">
        <f t="shared" si="6"/>
        <v>111.48995796356841</v>
      </c>
      <c r="K42" s="24">
        <f t="shared" si="6"/>
        <v>94.628678187762745</v>
      </c>
      <c r="L42" s="24">
        <f t="shared" si="6"/>
        <v>116.8612797758057</v>
      </c>
      <c r="M42" s="24">
        <f t="shared" si="6"/>
        <v>78.935077066791209</v>
      </c>
      <c r="N42" s="24">
        <f t="shared" si="6"/>
        <v>103.03596450256889</v>
      </c>
      <c r="O42" s="24">
        <f t="shared" si="6"/>
        <v>158.05698271835593</v>
      </c>
      <c r="P42" s="24">
        <f t="shared" si="6"/>
        <v>138.90705277907517</v>
      </c>
      <c r="Q42" s="24">
        <f t="shared" si="6"/>
        <v>117.60859411489957</v>
      </c>
      <c r="R42" s="24">
        <f t="shared" si="6"/>
        <v>71.415226529659037</v>
      </c>
      <c r="S42" s="24">
        <f t="shared" si="6"/>
        <v>63.101354507239606</v>
      </c>
      <c r="T42" s="24">
        <f t="shared" si="6"/>
        <v>63.615133115366653</v>
      </c>
      <c r="U42" s="23">
        <f t="shared" si="6"/>
        <v>90.331620737972912</v>
      </c>
      <c r="V42" s="24">
        <f t="shared" si="6"/>
        <v>101.12097150864081</v>
      </c>
      <c r="W42" s="24">
        <f t="shared" si="6"/>
        <v>127.13685193834657</v>
      </c>
      <c r="X42" s="24">
        <f t="shared" si="6"/>
        <v>207.80009341429238</v>
      </c>
      <c r="Y42" s="11" t="str">
        <f t="shared" si="6"/>
        <v>..</v>
      </c>
    </row>
    <row r="44" spans="1:25">
      <c r="B44" s="1" t="s">
        <v>30</v>
      </c>
      <c r="C44" s="1" t="s">
        <v>176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B45" s="1" t="s">
        <v>20</v>
      </c>
      <c r="C45" s="1" t="s">
        <v>25</v>
      </c>
      <c r="L45" s="1" t="s">
        <v>177</v>
      </c>
      <c r="W45" s="1" t="s">
        <v>35</v>
      </c>
    </row>
    <row r="46" spans="1:25">
      <c r="K46" s="1" t="s">
        <v>20</v>
      </c>
      <c r="L46" s="1" t="s">
        <v>25</v>
      </c>
      <c r="W46" s="1" t="s">
        <v>178</v>
      </c>
    </row>
    <row r="47" spans="1:25">
      <c r="V47" s="1" t="s">
        <v>20</v>
      </c>
      <c r="W47" s="1" t="s">
        <v>25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Contents'!B63</f>
        <v>Table 46: Unit Labour Cost, Nova Scotia, Business Sector Industries, 1997-2010</v>
      </c>
      <c r="K1" s="7" t="str">
        <f>B1 &amp; " (continued)"</f>
        <v>Table 46: Unit Labour Cost, Nova Scotia, Business Sector Industries, 1997-2010 (continued)</v>
      </c>
      <c r="V1" s="7" t="str">
        <f>K1</f>
        <v>Table 46: Unit Labour Cost,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172</v>
      </c>
      <c r="C4" s="78"/>
      <c r="D4" s="78"/>
      <c r="E4" s="78"/>
      <c r="F4" s="78"/>
      <c r="G4" s="78"/>
      <c r="H4" s="78"/>
      <c r="I4" s="78"/>
      <c r="J4" s="78"/>
      <c r="K4" s="78" t="s">
        <v>172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172</v>
      </c>
      <c r="W4" s="76"/>
      <c r="X4" s="76"/>
      <c r="Y4" s="76"/>
    </row>
    <row r="5" spans="1:25">
      <c r="A5" s="5">
        <v>1997</v>
      </c>
      <c r="B5" s="47">
        <v>0.58399999999999996</v>
      </c>
      <c r="C5" s="48">
        <v>0.56899999999999995</v>
      </c>
      <c r="D5" s="49">
        <v>0.47599999999999998</v>
      </c>
      <c r="E5" s="49">
        <v>0.373</v>
      </c>
      <c r="F5" s="49">
        <v>0.22500000000000001</v>
      </c>
      <c r="G5" s="49">
        <v>0.78900000000000003</v>
      </c>
      <c r="H5" s="49">
        <v>0.59499999999999997</v>
      </c>
      <c r="I5" s="49">
        <v>0.59599999999999997</v>
      </c>
      <c r="J5" s="50">
        <v>0.63700000000000001</v>
      </c>
      <c r="K5" s="49">
        <v>0.59099999999999997</v>
      </c>
      <c r="L5" s="49">
        <v>0.65100000000000002</v>
      </c>
      <c r="M5" s="49">
        <v>0.78600000000000003</v>
      </c>
      <c r="N5" s="49">
        <v>0.69399999999999995</v>
      </c>
      <c r="O5" s="49">
        <v>0.47799999999999998</v>
      </c>
      <c r="P5" s="49">
        <v>0.379</v>
      </c>
      <c r="Q5" s="49">
        <v>0.60099999999999998</v>
      </c>
      <c r="R5" s="49">
        <v>0.69499999999999995</v>
      </c>
      <c r="S5" s="49">
        <v>0.48399999999999999</v>
      </c>
      <c r="T5" s="49">
        <v>0.70199999999999996</v>
      </c>
      <c r="U5" s="50">
        <v>0.629</v>
      </c>
      <c r="V5" s="48">
        <v>0.60799999999999998</v>
      </c>
      <c r="W5" s="49">
        <v>0.5</v>
      </c>
      <c r="X5" s="49">
        <v>0.25900000000000001</v>
      </c>
      <c r="Y5" s="24" t="s">
        <v>33</v>
      </c>
    </row>
    <row r="6" spans="1:25">
      <c r="A6" s="5">
        <v>1998</v>
      </c>
      <c r="B6" s="47">
        <v>0.60199999999999998</v>
      </c>
      <c r="C6" s="48">
        <v>0.57099999999999995</v>
      </c>
      <c r="D6" s="49">
        <v>0.54600000000000004</v>
      </c>
      <c r="E6" s="49">
        <v>0.30499999999999999</v>
      </c>
      <c r="F6" s="49">
        <v>0.20699999999999999</v>
      </c>
      <c r="G6" s="49">
        <v>0.76</v>
      </c>
      <c r="H6" s="49">
        <v>0.60899999999999999</v>
      </c>
      <c r="I6" s="49">
        <v>0.61799999999999999</v>
      </c>
      <c r="J6" s="50">
        <v>0.63600000000000001</v>
      </c>
      <c r="K6" s="49">
        <v>0.61799999999999999</v>
      </c>
      <c r="L6" s="49">
        <v>0.7</v>
      </c>
      <c r="M6" s="49">
        <v>0.82799999999999996</v>
      </c>
      <c r="N6" s="49">
        <v>0.77100000000000002</v>
      </c>
      <c r="O6" s="49">
        <v>0.47699999999999998</v>
      </c>
      <c r="P6" s="49">
        <v>0.375</v>
      </c>
      <c r="Q6" s="49">
        <v>0.63300000000000001</v>
      </c>
      <c r="R6" s="49">
        <v>0.71799999999999997</v>
      </c>
      <c r="S6" s="49">
        <v>0.52900000000000003</v>
      </c>
      <c r="T6" s="49">
        <v>0.69699999999999995</v>
      </c>
      <c r="U6" s="50">
        <v>0.67100000000000004</v>
      </c>
      <c r="V6" s="48">
        <v>0.626</v>
      </c>
      <c r="W6" s="49">
        <v>0.49299999999999999</v>
      </c>
      <c r="X6" s="49">
        <v>0.21</v>
      </c>
      <c r="Y6" s="24" t="s">
        <v>33</v>
      </c>
    </row>
    <row r="7" spans="1:25">
      <c r="A7" s="5">
        <v>1999</v>
      </c>
      <c r="B7" s="47">
        <v>0.60399999999999998</v>
      </c>
      <c r="C7" s="48">
        <v>0.57799999999999996</v>
      </c>
      <c r="D7" s="49">
        <v>0.55800000000000005</v>
      </c>
      <c r="E7" s="49">
        <v>0.42699999999999999</v>
      </c>
      <c r="F7" s="49">
        <v>0.20100000000000001</v>
      </c>
      <c r="G7" s="49">
        <v>0.73799999999999999</v>
      </c>
      <c r="H7" s="49">
        <v>0.60799999999999998</v>
      </c>
      <c r="I7" s="49">
        <v>0.55100000000000005</v>
      </c>
      <c r="J7" s="50">
        <v>0.746</v>
      </c>
      <c r="K7" s="49">
        <v>0.61199999999999999</v>
      </c>
      <c r="L7" s="49">
        <v>0.63400000000000001</v>
      </c>
      <c r="M7" s="49">
        <v>0.83399999999999996</v>
      </c>
      <c r="N7" s="49">
        <v>0.76300000000000001</v>
      </c>
      <c r="O7" s="49">
        <v>0.42599999999999999</v>
      </c>
      <c r="P7" s="49">
        <v>0.378</v>
      </c>
      <c r="Q7" s="49">
        <v>0.67</v>
      </c>
      <c r="R7" s="49">
        <v>0.77</v>
      </c>
      <c r="S7" s="49">
        <v>0.55000000000000004</v>
      </c>
      <c r="T7" s="49">
        <v>0.71</v>
      </c>
      <c r="U7" s="50">
        <v>0.65400000000000003</v>
      </c>
      <c r="V7" s="48">
        <v>0.622</v>
      </c>
      <c r="W7" s="49">
        <v>0.505</v>
      </c>
      <c r="X7" s="49">
        <v>0.23899999999999999</v>
      </c>
      <c r="Y7" s="24" t="s">
        <v>33</v>
      </c>
    </row>
    <row r="8" spans="1:25">
      <c r="A8" s="5">
        <v>2000</v>
      </c>
      <c r="B8" s="47">
        <v>0.61199999999999999</v>
      </c>
      <c r="C8" s="48">
        <v>0.57799999999999996</v>
      </c>
      <c r="D8" s="49">
        <v>0.53200000000000003</v>
      </c>
      <c r="E8" s="49">
        <v>0.20599999999999999</v>
      </c>
      <c r="F8" s="49">
        <v>0.22600000000000001</v>
      </c>
      <c r="G8" s="49">
        <v>0.79900000000000004</v>
      </c>
      <c r="H8" s="49">
        <v>0.66800000000000004</v>
      </c>
      <c r="I8" s="49">
        <v>0.63400000000000001</v>
      </c>
      <c r="J8" s="50">
        <v>0.73799999999999999</v>
      </c>
      <c r="K8" s="49">
        <v>0.63200000000000001</v>
      </c>
      <c r="L8" s="49">
        <v>0.64900000000000002</v>
      </c>
      <c r="M8" s="49">
        <v>0.81799999999999995</v>
      </c>
      <c r="N8" s="49">
        <v>0.72799999999999998</v>
      </c>
      <c r="O8" s="49">
        <v>0.42699999999999999</v>
      </c>
      <c r="P8" s="49">
        <v>0.41399999999999998</v>
      </c>
      <c r="Q8" s="49">
        <v>0.74199999999999999</v>
      </c>
      <c r="R8" s="49">
        <v>0.77100000000000002</v>
      </c>
      <c r="S8" s="49">
        <v>0.60699999999999998</v>
      </c>
      <c r="T8" s="49">
        <v>0.73</v>
      </c>
      <c r="U8" s="50">
        <v>0.69899999999999995</v>
      </c>
      <c r="V8" s="48">
        <v>0.61499999999999999</v>
      </c>
      <c r="W8" s="49">
        <v>0.50800000000000001</v>
      </c>
      <c r="X8" s="49">
        <v>0.17699999999999999</v>
      </c>
      <c r="Y8" s="24" t="s">
        <v>33</v>
      </c>
    </row>
    <row r="9" spans="1:25">
      <c r="A9" s="5">
        <v>2001</v>
      </c>
      <c r="B9" s="47">
        <v>0.60399999999999998</v>
      </c>
      <c r="C9" s="48">
        <v>0.55900000000000005</v>
      </c>
      <c r="D9" s="49">
        <v>0.49399999999999999</v>
      </c>
      <c r="E9" s="49">
        <v>0.17499999999999999</v>
      </c>
      <c r="F9" s="49">
        <v>0.246</v>
      </c>
      <c r="G9" s="49">
        <v>0.79</v>
      </c>
      <c r="H9" s="49">
        <v>0.64700000000000002</v>
      </c>
      <c r="I9" s="49">
        <v>0.63300000000000001</v>
      </c>
      <c r="J9" s="50">
        <v>0.68200000000000005</v>
      </c>
      <c r="K9" s="49">
        <v>0.63100000000000001</v>
      </c>
      <c r="L9" s="49">
        <v>0.66900000000000004</v>
      </c>
      <c r="M9" s="49">
        <v>0.76600000000000001</v>
      </c>
      <c r="N9" s="49">
        <v>0.748</v>
      </c>
      <c r="O9" s="49">
        <v>0.41299999999999998</v>
      </c>
      <c r="P9" s="49">
        <v>0.41299999999999998</v>
      </c>
      <c r="Q9" s="49">
        <v>0.75900000000000001</v>
      </c>
      <c r="R9" s="49">
        <v>0.81399999999999995</v>
      </c>
      <c r="S9" s="49">
        <v>0.68400000000000005</v>
      </c>
      <c r="T9" s="49">
        <v>0.73899999999999999</v>
      </c>
      <c r="U9" s="50">
        <v>0.71199999999999997</v>
      </c>
      <c r="V9" s="48">
        <v>0.60499999999999998</v>
      </c>
      <c r="W9" s="49">
        <v>0.48699999999999999</v>
      </c>
      <c r="X9" s="49">
        <v>0.17899999999999999</v>
      </c>
      <c r="Y9" s="24" t="s">
        <v>33</v>
      </c>
    </row>
    <row r="10" spans="1:25">
      <c r="A10" s="5">
        <v>2002</v>
      </c>
      <c r="B10" s="47">
        <v>0.60799999999999998</v>
      </c>
      <c r="C10" s="48">
        <v>0.55000000000000004</v>
      </c>
      <c r="D10" s="49">
        <v>0.48499999999999999</v>
      </c>
      <c r="E10" s="49">
        <v>0.17899999999999999</v>
      </c>
      <c r="F10" s="49">
        <v>0.254</v>
      </c>
      <c r="G10" s="49">
        <v>0.82299999999999995</v>
      </c>
      <c r="H10" s="49">
        <v>0.624</v>
      </c>
      <c r="I10" s="49">
        <v>0.64100000000000001</v>
      </c>
      <c r="J10" s="50">
        <v>0.59699999999999998</v>
      </c>
      <c r="K10" s="49">
        <v>0.64500000000000002</v>
      </c>
      <c r="L10" s="49">
        <v>0.67500000000000004</v>
      </c>
      <c r="M10" s="49">
        <v>0.77200000000000002</v>
      </c>
      <c r="N10" s="49">
        <v>0.76600000000000001</v>
      </c>
      <c r="O10" s="49">
        <v>0.39300000000000002</v>
      </c>
      <c r="P10" s="49">
        <v>0.42499999999999999</v>
      </c>
      <c r="Q10" s="49">
        <v>0.79300000000000004</v>
      </c>
      <c r="R10" s="49">
        <v>0.81</v>
      </c>
      <c r="S10" s="49">
        <v>0.69499999999999995</v>
      </c>
      <c r="T10" s="49">
        <v>0.76200000000000001</v>
      </c>
      <c r="U10" s="50">
        <v>0.71899999999999997</v>
      </c>
      <c r="V10" s="48">
        <v>0.60899999999999999</v>
      </c>
      <c r="W10" s="49">
        <v>0.47199999999999998</v>
      </c>
      <c r="X10" s="49">
        <v>0.17699999999999999</v>
      </c>
      <c r="Y10" s="24" t="s">
        <v>33</v>
      </c>
    </row>
    <row r="11" spans="1:25">
      <c r="A11" s="5">
        <v>2003</v>
      </c>
      <c r="B11" s="47">
        <v>0.61899999999999999</v>
      </c>
      <c r="C11" s="48">
        <v>0.55800000000000005</v>
      </c>
      <c r="D11" s="49">
        <v>0.52500000000000002</v>
      </c>
      <c r="E11" s="49">
        <v>0.17299999999999999</v>
      </c>
      <c r="F11" s="49">
        <v>0.246</v>
      </c>
      <c r="G11" s="49">
        <v>0.78900000000000003</v>
      </c>
      <c r="H11" s="49">
        <v>0.63600000000000001</v>
      </c>
      <c r="I11" s="49">
        <v>0.63</v>
      </c>
      <c r="J11" s="50">
        <v>0.64700000000000002</v>
      </c>
      <c r="K11" s="49">
        <v>0.65800000000000003</v>
      </c>
      <c r="L11" s="49">
        <v>0.65600000000000003</v>
      </c>
      <c r="M11" s="49">
        <v>0.79200000000000004</v>
      </c>
      <c r="N11" s="49">
        <v>0.80700000000000005</v>
      </c>
      <c r="O11" s="49">
        <v>0.40200000000000002</v>
      </c>
      <c r="P11" s="49">
        <v>0.41099999999999998</v>
      </c>
      <c r="Q11" s="49">
        <v>0.79300000000000004</v>
      </c>
      <c r="R11" s="49">
        <v>0.81799999999999995</v>
      </c>
      <c r="S11" s="49">
        <v>0.70799999999999996</v>
      </c>
      <c r="T11" s="49">
        <v>0.77400000000000002</v>
      </c>
      <c r="U11" s="50">
        <v>0.8</v>
      </c>
      <c r="V11" s="48">
        <v>0.621</v>
      </c>
      <c r="W11" s="49">
        <v>0.48</v>
      </c>
      <c r="X11" s="49">
        <v>0.17499999999999999</v>
      </c>
      <c r="Y11" s="24" t="s">
        <v>33</v>
      </c>
    </row>
    <row r="12" spans="1:25">
      <c r="A12" s="5">
        <v>2004</v>
      </c>
      <c r="B12" s="47">
        <v>0.64</v>
      </c>
      <c r="C12" s="48">
        <v>0.57899999999999996</v>
      </c>
      <c r="D12" s="49">
        <v>0.58599999999999997</v>
      </c>
      <c r="E12" s="49">
        <v>0.182</v>
      </c>
      <c r="F12" s="49">
        <v>0.224</v>
      </c>
      <c r="G12" s="49">
        <v>0.81799999999999995</v>
      </c>
      <c r="H12" s="49">
        <v>0.62</v>
      </c>
      <c r="I12" s="49">
        <v>0.629</v>
      </c>
      <c r="J12" s="50">
        <v>0.60299999999999998</v>
      </c>
      <c r="K12" s="49">
        <v>0.67600000000000005</v>
      </c>
      <c r="L12" s="49">
        <v>0.67100000000000004</v>
      </c>
      <c r="M12" s="49">
        <v>0.83</v>
      </c>
      <c r="N12" s="49">
        <v>0.81299999999999994</v>
      </c>
      <c r="O12" s="49">
        <v>0.40899999999999997</v>
      </c>
      <c r="P12" s="49">
        <v>0.44</v>
      </c>
      <c r="Q12" s="49">
        <v>0.877</v>
      </c>
      <c r="R12" s="49">
        <v>0.80800000000000005</v>
      </c>
      <c r="S12" s="49">
        <v>0.753</v>
      </c>
      <c r="T12" s="49">
        <v>0.80600000000000005</v>
      </c>
      <c r="U12" s="50">
        <v>0.747</v>
      </c>
      <c r="V12" s="48">
        <v>0.64100000000000001</v>
      </c>
      <c r="W12" s="49">
        <v>0.48899999999999999</v>
      </c>
      <c r="X12" s="49">
        <v>0.161</v>
      </c>
      <c r="Y12" s="24" t="s">
        <v>33</v>
      </c>
    </row>
    <row r="13" spans="1:25">
      <c r="A13" s="5">
        <v>2005</v>
      </c>
      <c r="B13" s="47">
        <v>0.65800000000000003</v>
      </c>
      <c r="C13" s="48">
        <v>0.60499999999999998</v>
      </c>
      <c r="D13" s="49">
        <v>0.61099999999999999</v>
      </c>
      <c r="E13" s="49">
        <v>0.184</v>
      </c>
      <c r="F13" s="49">
        <v>0.25900000000000001</v>
      </c>
      <c r="G13" s="49">
        <v>0.877</v>
      </c>
      <c r="H13" s="49">
        <v>0.64700000000000002</v>
      </c>
      <c r="I13" s="49">
        <v>0.66200000000000003</v>
      </c>
      <c r="J13" s="50">
        <v>0.61899999999999999</v>
      </c>
      <c r="K13" s="49">
        <v>0.68799999999999994</v>
      </c>
      <c r="L13" s="49">
        <v>0.68700000000000006</v>
      </c>
      <c r="M13" s="49">
        <v>0.84399999999999997</v>
      </c>
      <c r="N13" s="49">
        <v>0.81499999999999995</v>
      </c>
      <c r="O13" s="49">
        <v>0.42299999999999999</v>
      </c>
      <c r="P13" s="49">
        <v>0.438</v>
      </c>
      <c r="Q13" s="49">
        <v>0.92500000000000004</v>
      </c>
      <c r="R13" s="49">
        <v>0.82499999999999996</v>
      </c>
      <c r="S13" s="49">
        <v>0.77600000000000002</v>
      </c>
      <c r="T13" s="49">
        <v>0.81299999999999994</v>
      </c>
      <c r="U13" s="50">
        <v>0.78700000000000003</v>
      </c>
      <c r="V13" s="48">
        <v>0.65900000000000003</v>
      </c>
      <c r="W13" s="49">
        <v>0.50700000000000001</v>
      </c>
      <c r="X13" s="49">
        <v>0.17199999999999999</v>
      </c>
      <c r="Y13" s="24" t="s">
        <v>33</v>
      </c>
    </row>
    <row r="14" spans="1:25">
      <c r="A14" s="5">
        <v>2006</v>
      </c>
      <c r="B14" s="47">
        <v>0.67600000000000005</v>
      </c>
      <c r="C14" s="48">
        <v>0.63700000000000001</v>
      </c>
      <c r="D14" s="49">
        <v>0.55600000000000005</v>
      </c>
      <c r="E14" s="49">
        <v>0.21</v>
      </c>
      <c r="F14" s="49">
        <v>0.253</v>
      </c>
      <c r="G14" s="49">
        <v>0.94799999999999995</v>
      </c>
      <c r="H14" s="49">
        <v>0.66500000000000004</v>
      </c>
      <c r="I14" s="49">
        <v>0.68100000000000005</v>
      </c>
      <c r="J14" s="50">
        <v>0.63600000000000001</v>
      </c>
      <c r="K14" s="49">
        <v>0.69399999999999995</v>
      </c>
      <c r="L14" s="49">
        <v>0.66600000000000004</v>
      </c>
      <c r="M14" s="49">
        <v>0.85599999999999998</v>
      </c>
      <c r="N14" s="49">
        <v>0.86599999999999999</v>
      </c>
      <c r="O14" s="49">
        <v>0.41399999999999998</v>
      </c>
      <c r="P14" s="49">
        <v>0.432</v>
      </c>
      <c r="Q14" s="49">
        <v>0.91600000000000004</v>
      </c>
      <c r="R14" s="49">
        <v>0.85599999999999998</v>
      </c>
      <c r="S14" s="49">
        <v>0.82499999999999996</v>
      </c>
      <c r="T14" s="49">
        <v>0.86099999999999999</v>
      </c>
      <c r="U14" s="50">
        <v>0.80100000000000005</v>
      </c>
      <c r="V14" s="48">
        <v>0.67800000000000005</v>
      </c>
      <c r="W14" s="49">
        <v>0.52400000000000002</v>
      </c>
      <c r="X14" s="49">
        <v>0.186</v>
      </c>
      <c r="Y14" s="24" t="s">
        <v>33</v>
      </c>
    </row>
    <row r="15" spans="1:25">
      <c r="A15" s="5">
        <v>2007</v>
      </c>
      <c r="B15" s="47">
        <v>0.68300000000000005</v>
      </c>
      <c r="C15" s="48">
        <v>0.64900000000000002</v>
      </c>
      <c r="D15" s="49">
        <v>0.59099999999999997</v>
      </c>
      <c r="E15" s="49">
        <v>0.221</v>
      </c>
      <c r="F15" s="49">
        <v>0.23</v>
      </c>
      <c r="G15" s="49">
        <v>1.004</v>
      </c>
      <c r="H15" s="49">
        <v>0.68</v>
      </c>
      <c r="I15" s="49">
        <v>0.70699999999999996</v>
      </c>
      <c r="J15" s="50">
        <v>0.63400000000000001</v>
      </c>
      <c r="K15" s="49">
        <v>0.69599999999999995</v>
      </c>
      <c r="L15" s="49">
        <v>0.61</v>
      </c>
      <c r="M15" s="49">
        <v>0.875</v>
      </c>
      <c r="N15" s="49">
        <v>0.85599999999999998</v>
      </c>
      <c r="O15" s="49">
        <v>0.43</v>
      </c>
      <c r="P15" s="49">
        <v>0.42099999999999999</v>
      </c>
      <c r="Q15" s="49">
        <v>0.93100000000000005</v>
      </c>
      <c r="R15" s="49">
        <v>0.90300000000000002</v>
      </c>
      <c r="S15" s="49">
        <v>0.91300000000000003</v>
      </c>
      <c r="T15" s="49">
        <v>0.90800000000000003</v>
      </c>
      <c r="U15" s="50">
        <v>0.80700000000000005</v>
      </c>
      <c r="V15" s="48">
        <v>0.68400000000000005</v>
      </c>
      <c r="W15" s="49">
        <v>0.52100000000000002</v>
      </c>
      <c r="X15" s="49">
        <v>0.19600000000000001</v>
      </c>
      <c r="Y15" s="24" t="s">
        <v>33</v>
      </c>
    </row>
    <row r="16" spans="1:25">
      <c r="A16" s="5">
        <v>2008</v>
      </c>
      <c r="B16" s="47">
        <v>0.69499999999999995</v>
      </c>
      <c r="C16" s="48">
        <v>0.65900000000000003</v>
      </c>
      <c r="D16" s="49">
        <v>0.53400000000000003</v>
      </c>
      <c r="E16" s="49">
        <v>0.25800000000000001</v>
      </c>
      <c r="F16" s="49">
        <v>0.224</v>
      </c>
      <c r="G16" s="49">
        <v>1.0169999999999999</v>
      </c>
      <c r="H16" s="49">
        <v>0.70599999999999996</v>
      </c>
      <c r="I16" s="49">
        <v>0.72099999999999997</v>
      </c>
      <c r="J16" s="50">
        <v>0.67700000000000005</v>
      </c>
      <c r="K16" s="49">
        <v>0.70899999999999996</v>
      </c>
      <c r="L16" s="49">
        <v>0.623</v>
      </c>
      <c r="M16" s="49">
        <v>0.878</v>
      </c>
      <c r="N16" s="49">
        <v>0.83499999999999996</v>
      </c>
      <c r="O16" s="49">
        <v>0.45300000000000001</v>
      </c>
      <c r="P16" s="49">
        <v>0.42599999999999999</v>
      </c>
      <c r="Q16" s="49">
        <v>0.97699999999999998</v>
      </c>
      <c r="R16" s="49">
        <v>0.88900000000000001</v>
      </c>
      <c r="S16" s="49">
        <v>0.96399999999999997</v>
      </c>
      <c r="T16" s="49">
        <v>0.94499999999999995</v>
      </c>
      <c r="U16" s="50">
        <v>0.84199999999999997</v>
      </c>
      <c r="V16" s="48">
        <v>0.69599999999999995</v>
      </c>
      <c r="W16" s="49">
        <v>0.53800000000000003</v>
      </c>
      <c r="X16" s="49">
        <v>0.22800000000000001</v>
      </c>
      <c r="Y16" s="24" t="s">
        <v>33</v>
      </c>
    </row>
    <row r="17" spans="1:25">
      <c r="A17" s="5">
        <v>2009</v>
      </c>
      <c r="B17" s="47">
        <v>0.70899999999999996</v>
      </c>
      <c r="C17" s="48">
        <v>0.68899999999999995</v>
      </c>
      <c r="D17" s="49">
        <v>0.50900000000000001</v>
      </c>
      <c r="E17" s="49">
        <v>0.33200000000000002</v>
      </c>
      <c r="F17" s="49">
        <v>0.23</v>
      </c>
      <c r="G17" s="49">
        <v>0.96199999999999997</v>
      </c>
      <c r="H17" s="49">
        <v>0.74399999999999999</v>
      </c>
      <c r="I17" s="49">
        <v>0.78200000000000003</v>
      </c>
      <c r="J17" s="50">
        <v>0.68300000000000005</v>
      </c>
      <c r="K17" s="49">
        <v>0.71399999999999997</v>
      </c>
      <c r="L17" s="49">
        <v>0.65</v>
      </c>
      <c r="M17" s="49">
        <v>0.88500000000000001</v>
      </c>
      <c r="N17" s="49">
        <v>0.77800000000000002</v>
      </c>
      <c r="O17" s="49">
        <v>0.46</v>
      </c>
      <c r="P17" s="49">
        <v>0.439</v>
      </c>
      <c r="Q17" s="49">
        <v>0.93200000000000005</v>
      </c>
      <c r="R17" s="49">
        <v>0.89300000000000002</v>
      </c>
      <c r="S17" s="49">
        <v>0.88100000000000001</v>
      </c>
      <c r="T17" s="49">
        <v>0.98699999999999999</v>
      </c>
      <c r="U17" s="50">
        <v>0.877</v>
      </c>
      <c r="V17" s="48">
        <v>0.70899999999999996</v>
      </c>
      <c r="W17" s="49">
        <v>0.59</v>
      </c>
      <c r="X17" s="49">
        <v>0.26500000000000001</v>
      </c>
      <c r="Y17" s="24" t="s">
        <v>33</v>
      </c>
    </row>
    <row r="18" spans="1:25">
      <c r="A18" s="5">
        <v>2010</v>
      </c>
      <c r="B18" s="47">
        <v>0.73799999999999999</v>
      </c>
      <c r="C18" s="48">
        <v>0.73099999999999998</v>
      </c>
      <c r="D18" s="49">
        <v>0.50600000000000001</v>
      </c>
      <c r="E18" s="49">
        <v>0.441</v>
      </c>
      <c r="F18" s="49">
        <v>0.24199999999999999</v>
      </c>
      <c r="G18" s="49">
        <v>1.034</v>
      </c>
      <c r="H18" s="49">
        <v>0.71699999999999997</v>
      </c>
      <c r="I18" s="49">
        <v>0.77500000000000002</v>
      </c>
      <c r="J18" s="50">
        <v>0.63100000000000001</v>
      </c>
      <c r="K18" s="49">
        <v>0.73599999999999999</v>
      </c>
      <c r="L18" s="49">
        <v>0.61899999999999999</v>
      </c>
      <c r="M18" s="49">
        <v>0.91700000000000004</v>
      </c>
      <c r="N18" s="49">
        <v>0.75700000000000001</v>
      </c>
      <c r="O18" s="49">
        <v>0.46700000000000003</v>
      </c>
      <c r="P18" s="49">
        <v>0.45900000000000002</v>
      </c>
      <c r="Q18" s="49">
        <v>1.0089999999999999</v>
      </c>
      <c r="R18" s="49">
        <v>0.93</v>
      </c>
      <c r="S18" s="49">
        <v>0.89600000000000002</v>
      </c>
      <c r="T18" s="49">
        <v>1.0369999999999999</v>
      </c>
      <c r="U18" s="50">
        <v>0.92400000000000004</v>
      </c>
      <c r="V18" s="48">
        <v>0.73799999999999999</v>
      </c>
      <c r="W18" s="49">
        <v>0.621</v>
      </c>
      <c r="X18" s="49">
        <v>0.30199999999999999</v>
      </c>
      <c r="Y18" s="24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1.8166331772733635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1.9458670480486218</v>
      </c>
      <c r="D21" s="9">
        <f t="shared" si="0"/>
        <v>0.47125164556172106</v>
      </c>
      <c r="E21" s="9">
        <f t="shared" si="0"/>
        <v>1.2965365914639815</v>
      </c>
      <c r="F21" s="9">
        <f t="shared" si="0"/>
        <v>0.56185965108650482</v>
      </c>
      <c r="G21" s="9">
        <f t="shared" si="0"/>
        <v>2.1019691733851431</v>
      </c>
      <c r="H21" s="9">
        <f t="shared" si="0"/>
        <v>1.4450680217358514</v>
      </c>
      <c r="I21" s="9">
        <f t="shared" si="0"/>
        <v>2.0407155978538372</v>
      </c>
      <c r="J21" s="20">
        <f t="shared" si="0"/>
        <v>-7.2771916318281615E-2</v>
      </c>
      <c r="K21" s="9">
        <f t="shared" si="0"/>
        <v>1.7021246091929232</v>
      </c>
      <c r="L21" s="9">
        <f t="shared" si="0"/>
        <v>-0.3869752329875964</v>
      </c>
      <c r="M21" s="9">
        <f t="shared" si="0"/>
        <v>1.1928326359882835</v>
      </c>
      <c r="N21" s="9">
        <f t="shared" si="0"/>
        <v>0.67063330254697462</v>
      </c>
      <c r="O21" s="9">
        <f t="shared" si="0"/>
        <v>-0.17892800051502178</v>
      </c>
      <c r="P21" s="9">
        <f t="shared" si="0"/>
        <v>1.484089502512087</v>
      </c>
      <c r="Q21" s="9">
        <f t="shared" si="0"/>
        <v>4.0660274694827692</v>
      </c>
      <c r="R21" s="9">
        <f t="shared" si="0"/>
        <v>2.2658485972008036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4.8513556271601255</v>
      </c>
      <c r="T21" s="9">
        <f t="shared" si="1"/>
        <v>3.0466725428640595</v>
      </c>
      <c r="U21" s="20">
        <f t="shared" si="1"/>
        <v>3.0025067795441007</v>
      </c>
      <c r="V21" s="9">
        <f t="shared" si="1"/>
        <v>1.501694128897979</v>
      </c>
      <c r="W21" s="9">
        <f t="shared" si="1"/>
        <v>1.6810735266888033</v>
      </c>
      <c r="X21" s="9">
        <f t="shared" si="1"/>
        <v>1.1885380709843574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1.5732912529204501</v>
      </c>
      <c r="C22" s="9">
        <f t="shared" si="0"/>
        <v>0.52448511764022765</v>
      </c>
      <c r="D22" s="9">
        <f t="shared" si="0"/>
        <v>3.7771070432953691</v>
      </c>
      <c r="E22" s="9">
        <f t="shared" si="0"/>
        <v>-17.954872134717835</v>
      </c>
      <c r="F22" s="9">
        <f t="shared" si="0"/>
        <v>0.14792920973247803</v>
      </c>
      <c r="G22" s="9">
        <f t="shared" si="0"/>
        <v>0.42070331284520535</v>
      </c>
      <c r="H22" s="9">
        <f t="shared" si="0"/>
        <v>3.9329287593677265</v>
      </c>
      <c r="I22" s="9">
        <f t="shared" si="0"/>
        <v>2.0816464461737016</v>
      </c>
      <c r="J22" s="21">
        <f t="shared" si="0"/>
        <v>5.0281324462633004</v>
      </c>
      <c r="K22" s="9">
        <f t="shared" si="0"/>
        <v>2.2609600810206132</v>
      </c>
      <c r="L22" s="9">
        <f t="shared" si="0"/>
        <v>-0.1025116044012786</v>
      </c>
      <c r="M22" s="9">
        <f t="shared" si="0"/>
        <v>1.3390711216320517</v>
      </c>
      <c r="N22" s="9">
        <f t="shared" si="0"/>
        <v>1.6070797421405159</v>
      </c>
      <c r="O22" s="9">
        <f t="shared" si="0"/>
        <v>-3.6910474624056611</v>
      </c>
      <c r="P22" s="9">
        <f t="shared" si="0"/>
        <v>2.9880994501704228</v>
      </c>
      <c r="Q22" s="9">
        <f t="shared" si="0"/>
        <v>7.2777882552197193</v>
      </c>
      <c r="R22" s="9">
        <f t="shared" si="0"/>
        <v>3.5197444337640604</v>
      </c>
      <c r="S22" s="9">
        <f t="shared" si="1"/>
        <v>7.8403055764015406</v>
      </c>
      <c r="T22" s="9">
        <f t="shared" si="1"/>
        <v>1.3122396134721548</v>
      </c>
      <c r="U22" s="21">
        <f t="shared" si="1"/>
        <v>3.5799054145992049</v>
      </c>
      <c r="V22" s="9">
        <f t="shared" si="1"/>
        <v>0.3823084695616874</v>
      </c>
      <c r="W22" s="9">
        <f t="shared" si="1"/>
        <v>0.53051390626959183</v>
      </c>
      <c r="X22" s="9">
        <f t="shared" si="1"/>
        <v>-11.917188688297875</v>
      </c>
      <c r="Y22" s="9" t="str">
        <f t="shared" si="1"/>
        <v>n.a.</v>
      </c>
    </row>
    <row r="23" spans="1:25">
      <c r="A23" s="29" t="s">
        <v>24</v>
      </c>
      <c r="B23" s="19">
        <f t="shared" si="2"/>
        <v>1.8897493723776915</v>
      </c>
      <c r="C23" s="9">
        <f t="shared" si="0"/>
        <v>2.37618785609226</v>
      </c>
      <c r="D23" s="9">
        <f t="shared" si="0"/>
        <v>-0.49981494792433745</v>
      </c>
      <c r="E23" s="9">
        <f t="shared" si="0"/>
        <v>7.9088680600548189</v>
      </c>
      <c r="F23" s="9">
        <f t="shared" si="0"/>
        <v>0.68637207869726158</v>
      </c>
      <c r="G23" s="9">
        <f t="shared" si="0"/>
        <v>2.6118165254426451</v>
      </c>
      <c r="H23" s="9">
        <f t="shared" si="0"/>
        <v>0.7103880398354967</v>
      </c>
      <c r="I23" s="9">
        <f t="shared" si="0"/>
        <v>2.0284395439407188</v>
      </c>
      <c r="J23" s="21">
        <f t="shared" si="0"/>
        <v>-1.5541756980199328</v>
      </c>
      <c r="K23" s="9">
        <f t="shared" si="0"/>
        <v>1.5350702437255892</v>
      </c>
      <c r="L23" s="9">
        <f t="shared" si="0"/>
        <v>-0.47215626142982359</v>
      </c>
      <c r="M23" s="9">
        <f t="shared" si="0"/>
        <v>1.1490022552224533</v>
      </c>
      <c r="N23" s="9">
        <f t="shared" si="0"/>
        <v>0.39138597470587122</v>
      </c>
      <c r="O23" s="9">
        <f t="shared" si="0"/>
        <v>0.89947361339390852</v>
      </c>
      <c r="P23" s="9">
        <f t="shared" si="0"/>
        <v>1.0371842130060038</v>
      </c>
      <c r="Q23" s="9">
        <f t="shared" si="0"/>
        <v>3.1213823406798458</v>
      </c>
      <c r="R23" s="9">
        <f t="shared" si="0"/>
        <v>1.8926499142097652</v>
      </c>
      <c r="S23" s="9">
        <f t="shared" si="1"/>
        <v>3.9709307633350788</v>
      </c>
      <c r="T23" s="9">
        <f t="shared" si="1"/>
        <v>3.5727695812733051</v>
      </c>
      <c r="U23" s="21">
        <f t="shared" si="1"/>
        <v>2.8299156473289733</v>
      </c>
      <c r="V23" s="9">
        <f t="shared" si="1"/>
        <v>1.8399376147024249</v>
      </c>
      <c r="W23" s="9">
        <f t="shared" si="1"/>
        <v>2.0288023519917431</v>
      </c>
      <c r="X23" s="9">
        <f t="shared" si="1"/>
        <v>5.4880751177416309</v>
      </c>
      <c r="Y23" s="9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5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97.43150684931507</v>
      </c>
      <c r="D29" s="24">
        <f t="shared" si="3"/>
        <v>81.506849315068493</v>
      </c>
      <c r="E29" s="24">
        <f t="shared" si="3"/>
        <v>63.869863013698634</v>
      </c>
      <c r="F29" s="24">
        <f t="shared" si="3"/>
        <v>38.527397260273979</v>
      </c>
      <c r="G29" s="24">
        <f t="shared" si="3"/>
        <v>135.10273972602741</v>
      </c>
      <c r="H29" s="24">
        <f t="shared" si="3"/>
        <v>101.88356164383561</v>
      </c>
      <c r="I29" s="24">
        <f t="shared" si="3"/>
        <v>102.05479452054796</v>
      </c>
      <c r="J29" s="23">
        <f t="shared" si="3"/>
        <v>109.07534246575344</v>
      </c>
      <c r="K29" s="24">
        <f t="shared" si="3"/>
        <v>101.19863013698631</v>
      </c>
      <c r="L29" s="24">
        <f t="shared" si="3"/>
        <v>111.47260273972603</v>
      </c>
      <c r="M29" s="24">
        <f t="shared" si="3"/>
        <v>134.58904109589042</v>
      </c>
      <c r="N29" s="24">
        <f t="shared" si="3"/>
        <v>118.83561643835617</v>
      </c>
      <c r="O29" s="24">
        <f t="shared" si="3"/>
        <v>81.849315068493155</v>
      </c>
      <c r="P29" s="24">
        <f t="shared" si="3"/>
        <v>64.897260273972606</v>
      </c>
      <c r="Q29" s="24">
        <f t="shared" si="3"/>
        <v>102.91095890410959</v>
      </c>
      <c r="R29" s="24">
        <f t="shared" si="3"/>
        <v>119.00684931506848</v>
      </c>
      <c r="S29" s="24">
        <f t="shared" si="3"/>
        <v>82.876712328767127</v>
      </c>
      <c r="T29" s="24">
        <f t="shared" si="3"/>
        <v>120.2054794520548</v>
      </c>
      <c r="U29" s="23">
        <f t="shared" si="3"/>
        <v>107.7054794520548</v>
      </c>
      <c r="V29" s="24">
        <f t="shared" si="3"/>
        <v>104.10958904109589</v>
      </c>
      <c r="W29" s="24">
        <f t="shared" si="3"/>
        <v>85.616438356164394</v>
      </c>
      <c r="X29" s="24">
        <f t="shared" si="3"/>
        <v>44.349315068493155</v>
      </c>
      <c r="Y29" s="11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94.850498338870423</v>
      </c>
      <c r="D30" s="24">
        <f t="shared" si="4"/>
        <v>90.697674418604663</v>
      </c>
      <c r="E30" s="24">
        <f t="shared" si="4"/>
        <v>50.66445182724253</v>
      </c>
      <c r="F30" s="24">
        <f t="shared" si="4"/>
        <v>34.385382059800662</v>
      </c>
      <c r="G30" s="24">
        <f t="shared" si="4"/>
        <v>126.24584717607974</v>
      </c>
      <c r="H30" s="24">
        <f t="shared" si="4"/>
        <v>101.16279069767442</v>
      </c>
      <c r="I30" s="24">
        <f t="shared" si="4"/>
        <v>102.65780730897009</v>
      </c>
      <c r="J30" s="23">
        <f t="shared" si="4"/>
        <v>105.64784053156147</v>
      </c>
      <c r="K30" s="24">
        <f t="shared" si="4"/>
        <v>102.65780730897009</v>
      </c>
      <c r="L30" s="24">
        <f t="shared" si="4"/>
        <v>116.27906976744187</v>
      </c>
      <c r="M30" s="24">
        <f t="shared" si="4"/>
        <v>137.54152823920265</v>
      </c>
      <c r="N30" s="24">
        <f t="shared" si="4"/>
        <v>128.07308970099669</v>
      </c>
      <c r="O30" s="24">
        <f t="shared" si="4"/>
        <v>79.2358803986711</v>
      </c>
      <c r="P30" s="24">
        <f t="shared" si="4"/>
        <v>62.292358803986716</v>
      </c>
      <c r="Q30" s="24">
        <f t="shared" si="4"/>
        <v>105.14950166112958</v>
      </c>
      <c r="R30" s="24">
        <f t="shared" si="4"/>
        <v>119.26910299003322</v>
      </c>
      <c r="S30" s="24">
        <f t="shared" si="4"/>
        <v>87.873754152823921</v>
      </c>
      <c r="T30" s="24">
        <f t="shared" si="4"/>
        <v>115.78073089700996</v>
      </c>
      <c r="U30" s="23">
        <f t="shared" si="4"/>
        <v>111.46179401993356</v>
      </c>
      <c r="V30" s="24">
        <f t="shared" si="4"/>
        <v>103.98671096345515</v>
      </c>
      <c r="W30" s="24">
        <f t="shared" si="4"/>
        <v>81.893687707641192</v>
      </c>
      <c r="X30" s="24">
        <f t="shared" si="4"/>
        <v>34.883720930232556</v>
      </c>
      <c r="Y30" s="11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95.69536423841059</v>
      </c>
      <c r="D31" s="24">
        <f t="shared" si="4"/>
        <v>92.384105960264918</v>
      </c>
      <c r="E31" s="24">
        <f t="shared" si="4"/>
        <v>70.69536423841059</v>
      </c>
      <c r="F31" s="24">
        <f t="shared" si="4"/>
        <v>33.278145695364245</v>
      </c>
      <c r="G31" s="24">
        <f t="shared" si="4"/>
        <v>122.18543046357615</v>
      </c>
      <c r="H31" s="24">
        <f t="shared" si="4"/>
        <v>100.66225165562915</v>
      </c>
      <c r="I31" s="24">
        <f t="shared" si="4"/>
        <v>91.225165562913915</v>
      </c>
      <c r="J31" s="23">
        <f t="shared" si="4"/>
        <v>123.50993377483444</v>
      </c>
      <c r="K31" s="24">
        <f t="shared" si="4"/>
        <v>101.32450331125828</v>
      </c>
      <c r="L31" s="24">
        <f t="shared" si="4"/>
        <v>104.96688741721856</v>
      </c>
      <c r="M31" s="24">
        <f t="shared" si="4"/>
        <v>138.07947019867549</v>
      </c>
      <c r="N31" s="24">
        <f t="shared" si="4"/>
        <v>126.32450331125828</v>
      </c>
      <c r="O31" s="24">
        <f t="shared" si="4"/>
        <v>70.52980132450331</v>
      </c>
      <c r="P31" s="24">
        <f t="shared" si="4"/>
        <v>62.58278145695364</v>
      </c>
      <c r="Q31" s="24">
        <f t="shared" si="4"/>
        <v>110.9271523178808</v>
      </c>
      <c r="R31" s="24">
        <f t="shared" si="4"/>
        <v>127.48344370860927</v>
      </c>
      <c r="S31" s="24">
        <f t="shared" si="4"/>
        <v>91.059602649006635</v>
      </c>
      <c r="T31" s="24">
        <f t="shared" si="4"/>
        <v>117.54966887417217</v>
      </c>
      <c r="U31" s="23">
        <f t="shared" si="4"/>
        <v>108.27814569536424</v>
      </c>
      <c r="V31" s="24">
        <f t="shared" si="4"/>
        <v>102.98013245033113</v>
      </c>
      <c r="W31" s="24">
        <f t="shared" si="4"/>
        <v>83.609271523178805</v>
      </c>
      <c r="X31" s="24">
        <f t="shared" si="4"/>
        <v>39.569536423841065</v>
      </c>
      <c r="Y31" s="11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94.444444444444443</v>
      </c>
      <c r="D32" s="24">
        <f t="shared" si="4"/>
        <v>86.928104575163403</v>
      </c>
      <c r="E32" s="24">
        <f t="shared" si="4"/>
        <v>33.660130718954242</v>
      </c>
      <c r="F32" s="24">
        <f t="shared" si="4"/>
        <v>36.928104575163403</v>
      </c>
      <c r="G32" s="24">
        <f t="shared" si="4"/>
        <v>130.55555555555557</v>
      </c>
      <c r="H32" s="24">
        <f t="shared" si="4"/>
        <v>109.15032679738563</v>
      </c>
      <c r="I32" s="24">
        <f t="shared" si="4"/>
        <v>103.59477124183007</v>
      </c>
      <c r="J32" s="23">
        <f t="shared" si="4"/>
        <v>120.58823529411764</v>
      </c>
      <c r="K32" s="24">
        <f t="shared" si="4"/>
        <v>103.26797385620917</v>
      </c>
      <c r="L32" s="24">
        <f t="shared" si="4"/>
        <v>106.04575163398692</v>
      </c>
      <c r="M32" s="24">
        <f t="shared" si="4"/>
        <v>133.66013071895424</v>
      </c>
      <c r="N32" s="24">
        <f t="shared" si="4"/>
        <v>118.95424836601308</v>
      </c>
      <c r="O32" s="24">
        <f t="shared" si="4"/>
        <v>69.77124183006535</v>
      </c>
      <c r="P32" s="24">
        <f t="shared" si="4"/>
        <v>67.647058823529406</v>
      </c>
      <c r="Q32" s="24">
        <f t="shared" si="4"/>
        <v>121.24183006535947</v>
      </c>
      <c r="R32" s="24">
        <f t="shared" si="4"/>
        <v>125.98039215686273</v>
      </c>
      <c r="S32" s="24">
        <f t="shared" si="4"/>
        <v>99.183006535947712</v>
      </c>
      <c r="T32" s="24">
        <f t="shared" si="4"/>
        <v>119.28104575163398</v>
      </c>
      <c r="U32" s="23">
        <f t="shared" si="4"/>
        <v>114.21568627450979</v>
      </c>
      <c r="V32" s="24">
        <f t="shared" si="4"/>
        <v>100.49019607843137</v>
      </c>
      <c r="W32" s="24">
        <f t="shared" si="4"/>
        <v>83.006535947712422</v>
      </c>
      <c r="X32" s="24">
        <f t="shared" si="4"/>
        <v>28.921568627450977</v>
      </c>
      <c r="Y32" s="11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92.549668874172198</v>
      </c>
      <c r="D33" s="24">
        <f t="shared" si="4"/>
        <v>81.788079470198682</v>
      </c>
      <c r="E33" s="24">
        <f t="shared" si="4"/>
        <v>28.973509933774832</v>
      </c>
      <c r="F33" s="24">
        <f t="shared" si="4"/>
        <v>40.728476821192054</v>
      </c>
      <c r="G33" s="24">
        <f t="shared" si="4"/>
        <v>130.79470198675497</v>
      </c>
      <c r="H33" s="24">
        <f t="shared" si="4"/>
        <v>107.11920529801324</v>
      </c>
      <c r="I33" s="24">
        <f t="shared" si="4"/>
        <v>104.80132450331125</v>
      </c>
      <c r="J33" s="23">
        <f t="shared" si="4"/>
        <v>112.91390728476823</v>
      </c>
      <c r="K33" s="24">
        <f t="shared" si="4"/>
        <v>104.47019867549669</v>
      </c>
      <c r="L33" s="24">
        <f t="shared" si="4"/>
        <v>110.76158940397352</v>
      </c>
      <c r="M33" s="24">
        <f t="shared" si="4"/>
        <v>126.82119205298015</v>
      </c>
      <c r="N33" s="24">
        <f t="shared" si="4"/>
        <v>123.84105960264901</v>
      </c>
      <c r="O33" s="24">
        <f t="shared" si="4"/>
        <v>68.377483443708613</v>
      </c>
      <c r="P33" s="24">
        <f t="shared" si="4"/>
        <v>68.377483443708613</v>
      </c>
      <c r="Q33" s="24">
        <f t="shared" si="4"/>
        <v>125.66225165562915</v>
      </c>
      <c r="R33" s="24">
        <f t="shared" si="4"/>
        <v>134.76821192052978</v>
      </c>
      <c r="S33" s="24">
        <f t="shared" si="4"/>
        <v>113.2450331125828</v>
      </c>
      <c r="T33" s="24">
        <f t="shared" si="4"/>
        <v>122.35099337748345</v>
      </c>
      <c r="U33" s="23">
        <f t="shared" si="4"/>
        <v>117.88079470198676</v>
      </c>
      <c r="V33" s="24">
        <f t="shared" si="4"/>
        <v>100.16556291390728</v>
      </c>
      <c r="W33" s="24">
        <f t="shared" si="4"/>
        <v>80.629139072847678</v>
      </c>
      <c r="X33" s="24">
        <f t="shared" si="4"/>
        <v>29.635761589403977</v>
      </c>
      <c r="Y33" s="11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90.46052631578948</v>
      </c>
      <c r="D34" s="24">
        <f t="shared" si="4"/>
        <v>79.76973684210526</v>
      </c>
      <c r="E34" s="24">
        <f t="shared" si="4"/>
        <v>29.440789473684209</v>
      </c>
      <c r="F34" s="24">
        <f t="shared" si="4"/>
        <v>41.776315789473685</v>
      </c>
      <c r="G34" s="24">
        <f t="shared" si="4"/>
        <v>135.36184210526315</v>
      </c>
      <c r="H34" s="24">
        <f t="shared" si="4"/>
        <v>102.63157894736842</v>
      </c>
      <c r="I34" s="24">
        <f t="shared" si="4"/>
        <v>105.42763157894737</v>
      </c>
      <c r="J34" s="23">
        <f t="shared" si="4"/>
        <v>98.190789473684205</v>
      </c>
      <c r="K34" s="24">
        <f t="shared" si="4"/>
        <v>106.08552631578947</v>
      </c>
      <c r="L34" s="24">
        <f t="shared" si="4"/>
        <v>111.01973684210526</v>
      </c>
      <c r="M34" s="24">
        <f t="shared" si="4"/>
        <v>126.97368421052633</v>
      </c>
      <c r="N34" s="24">
        <f t="shared" si="4"/>
        <v>125.98684210526316</v>
      </c>
      <c r="O34" s="24">
        <f t="shared" si="4"/>
        <v>64.63815789473685</v>
      </c>
      <c r="P34" s="24">
        <f t="shared" si="4"/>
        <v>69.901315789473685</v>
      </c>
      <c r="Q34" s="24">
        <f t="shared" si="4"/>
        <v>130.42763157894737</v>
      </c>
      <c r="R34" s="24">
        <f t="shared" si="4"/>
        <v>133.22368421052633</v>
      </c>
      <c r="S34" s="24">
        <f t="shared" si="4"/>
        <v>114.30921052631578</v>
      </c>
      <c r="T34" s="24">
        <f t="shared" si="4"/>
        <v>125.32894736842107</v>
      </c>
      <c r="U34" s="23">
        <f t="shared" si="4"/>
        <v>118.25657894736842</v>
      </c>
      <c r="V34" s="24">
        <f t="shared" si="4"/>
        <v>100.16447368421053</v>
      </c>
      <c r="W34" s="24">
        <f t="shared" si="4"/>
        <v>77.631578947368425</v>
      </c>
      <c r="X34" s="24">
        <f t="shared" si="4"/>
        <v>29.111842105263158</v>
      </c>
      <c r="Y34" s="11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90.145395799676905</v>
      </c>
      <c r="D35" s="24">
        <f t="shared" si="4"/>
        <v>84.81421647819063</v>
      </c>
      <c r="E35" s="24">
        <f t="shared" si="4"/>
        <v>27.948303715670438</v>
      </c>
      <c r="F35" s="24">
        <f t="shared" si="4"/>
        <v>39.741518578352178</v>
      </c>
      <c r="G35" s="24">
        <f t="shared" si="4"/>
        <v>127.46365105008077</v>
      </c>
      <c r="H35" s="24">
        <f t="shared" si="4"/>
        <v>102.74636510500808</v>
      </c>
      <c r="I35" s="24">
        <f t="shared" si="4"/>
        <v>101.77705977382875</v>
      </c>
      <c r="J35" s="23">
        <f t="shared" si="4"/>
        <v>104.52342487883683</v>
      </c>
      <c r="K35" s="24">
        <f t="shared" si="4"/>
        <v>106.30048465266559</v>
      </c>
      <c r="L35" s="24">
        <f t="shared" si="4"/>
        <v>105.97738287560583</v>
      </c>
      <c r="M35" s="24">
        <f t="shared" si="4"/>
        <v>127.94830371567045</v>
      </c>
      <c r="N35" s="24">
        <f t="shared" si="4"/>
        <v>130.37156704361874</v>
      </c>
      <c r="O35" s="24">
        <f t="shared" si="4"/>
        <v>64.943457189014538</v>
      </c>
      <c r="P35" s="24">
        <f t="shared" si="4"/>
        <v>66.397415185783515</v>
      </c>
      <c r="Q35" s="24">
        <f t="shared" si="4"/>
        <v>128.10985460420034</v>
      </c>
      <c r="R35" s="24">
        <f t="shared" si="4"/>
        <v>132.14862681744748</v>
      </c>
      <c r="S35" s="24">
        <f t="shared" si="4"/>
        <v>114.37802907915993</v>
      </c>
      <c r="T35" s="24">
        <f t="shared" si="4"/>
        <v>125.04038772213248</v>
      </c>
      <c r="U35" s="23">
        <f t="shared" si="4"/>
        <v>129.24071082390952</v>
      </c>
      <c r="V35" s="24">
        <f t="shared" si="4"/>
        <v>100.32310177705976</v>
      </c>
      <c r="W35" s="24">
        <f t="shared" si="4"/>
        <v>77.544426494345714</v>
      </c>
      <c r="X35" s="24">
        <f t="shared" si="4"/>
        <v>28.271405492730207</v>
      </c>
      <c r="Y35" s="11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90.468749999999986</v>
      </c>
      <c r="D36" s="24">
        <f t="shared" si="4"/>
        <v>91.562499999999986</v>
      </c>
      <c r="E36" s="24">
        <f t="shared" si="4"/>
        <v>28.4375</v>
      </c>
      <c r="F36" s="24">
        <f t="shared" si="4"/>
        <v>35</v>
      </c>
      <c r="G36" s="24">
        <f t="shared" si="4"/>
        <v>127.8125</v>
      </c>
      <c r="H36" s="24">
        <f t="shared" si="4"/>
        <v>96.875</v>
      </c>
      <c r="I36" s="24">
        <f t="shared" si="4"/>
        <v>98.28125</v>
      </c>
      <c r="J36" s="23">
        <f t="shared" si="4"/>
        <v>94.21875</v>
      </c>
      <c r="K36" s="24">
        <f t="shared" si="4"/>
        <v>105.62500000000001</v>
      </c>
      <c r="L36" s="24">
        <f t="shared" si="4"/>
        <v>104.84375000000001</v>
      </c>
      <c r="M36" s="24">
        <f t="shared" si="4"/>
        <v>129.6875</v>
      </c>
      <c r="N36" s="24">
        <f t="shared" si="4"/>
        <v>127.03125</v>
      </c>
      <c r="O36" s="24">
        <f t="shared" si="4"/>
        <v>63.90625</v>
      </c>
      <c r="P36" s="24">
        <f t="shared" si="4"/>
        <v>68.75</v>
      </c>
      <c r="Q36" s="24">
        <f t="shared" si="4"/>
        <v>137.03125</v>
      </c>
      <c r="R36" s="24">
        <f t="shared" si="4"/>
        <v>126.25</v>
      </c>
      <c r="S36" s="24">
        <f t="shared" si="4"/>
        <v>117.65625</v>
      </c>
      <c r="T36" s="24">
        <f t="shared" si="4"/>
        <v>125.93750000000001</v>
      </c>
      <c r="U36" s="23">
        <f t="shared" si="4"/>
        <v>116.71875</v>
      </c>
      <c r="V36" s="24">
        <f t="shared" si="4"/>
        <v>100.15624999999999</v>
      </c>
      <c r="W36" s="24">
        <f t="shared" si="4"/>
        <v>76.40625</v>
      </c>
      <c r="X36" s="24">
        <f t="shared" si="4"/>
        <v>25.156250000000004</v>
      </c>
      <c r="Y36" s="11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91.945288753799375</v>
      </c>
      <c r="D37" s="24">
        <f t="shared" si="4"/>
        <v>92.857142857142847</v>
      </c>
      <c r="E37" s="24">
        <f t="shared" si="4"/>
        <v>27.96352583586626</v>
      </c>
      <c r="F37" s="24">
        <f t="shared" si="4"/>
        <v>39.361702127659576</v>
      </c>
      <c r="G37" s="24">
        <f t="shared" si="4"/>
        <v>133.28267477203644</v>
      </c>
      <c r="H37" s="24">
        <f t="shared" si="4"/>
        <v>98.328267477203639</v>
      </c>
      <c r="I37" s="24">
        <f t="shared" si="4"/>
        <v>100.60790273556231</v>
      </c>
      <c r="J37" s="23">
        <f t="shared" si="4"/>
        <v>94.072948328267472</v>
      </c>
      <c r="K37" s="24">
        <f t="shared" si="4"/>
        <v>104.55927051671732</v>
      </c>
      <c r="L37" s="24">
        <f t="shared" si="4"/>
        <v>104.40729483282676</v>
      </c>
      <c r="M37" s="24">
        <f t="shared" si="4"/>
        <v>128.26747720364742</v>
      </c>
      <c r="N37" s="24">
        <f t="shared" si="4"/>
        <v>123.86018237082067</v>
      </c>
      <c r="O37" s="24">
        <f t="shared" si="4"/>
        <v>64.285714285714278</v>
      </c>
      <c r="P37" s="24">
        <f t="shared" si="4"/>
        <v>66.565349544072944</v>
      </c>
      <c r="Q37" s="24">
        <f t="shared" si="4"/>
        <v>140.57750759878419</v>
      </c>
      <c r="R37" s="24">
        <f t="shared" si="4"/>
        <v>125.37993920972643</v>
      </c>
      <c r="S37" s="24">
        <f t="shared" si="4"/>
        <v>117.93313069908815</v>
      </c>
      <c r="T37" s="24">
        <f t="shared" si="4"/>
        <v>123.5562310030395</v>
      </c>
      <c r="U37" s="23">
        <f t="shared" si="4"/>
        <v>119.6048632218845</v>
      </c>
      <c r="V37" s="24">
        <f t="shared" si="4"/>
        <v>100.15197568389058</v>
      </c>
      <c r="W37" s="24">
        <f t="shared" si="4"/>
        <v>77.051671732522792</v>
      </c>
      <c r="X37" s="24">
        <f t="shared" si="4"/>
        <v>26.13981762917933</v>
      </c>
      <c r="Y37" s="11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94.230769230769226</v>
      </c>
      <c r="D38" s="24">
        <f t="shared" si="4"/>
        <v>82.248520710059168</v>
      </c>
      <c r="E38" s="24">
        <f t="shared" si="4"/>
        <v>31.065088757396449</v>
      </c>
      <c r="F38" s="24">
        <f t="shared" si="4"/>
        <v>37.426035502958577</v>
      </c>
      <c r="G38" s="24">
        <f t="shared" si="4"/>
        <v>140.23668639053253</v>
      </c>
      <c r="H38" s="24">
        <f t="shared" si="4"/>
        <v>98.372781065088759</v>
      </c>
      <c r="I38" s="24">
        <f t="shared" si="4"/>
        <v>100.7396449704142</v>
      </c>
      <c r="J38" s="23">
        <f t="shared" si="4"/>
        <v>94.08284023668638</v>
      </c>
      <c r="K38" s="24">
        <f t="shared" si="4"/>
        <v>102.66272189349111</v>
      </c>
      <c r="L38" s="24">
        <f t="shared" si="4"/>
        <v>98.520710059171606</v>
      </c>
      <c r="M38" s="24">
        <f t="shared" si="4"/>
        <v>126.62721893491123</v>
      </c>
      <c r="N38" s="24">
        <f t="shared" si="4"/>
        <v>128.10650887573965</v>
      </c>
      <c r="O38" s="24">
        <f t="shared" si="4"/>
        <v>61.242603550295847</v>
      </c>
      <c r="P38" s="24">
        <f t="shared" si="4"/>
        <v>63.905325443786978</v>
      </c>
      <c r="Q38" s="24">
        <f t="shared" si="4"/>
        <v>135.50295857988166</v>
      </c>
      <c r="R38" s="24">
        <f t="shared" si="4"/>
        <v>126.62721893491123</v>
      </c>
      <c r="S38" s="24">
        <f t="shared" si="4"/>
        <v>122.04142011834318</v>
      </c>
      <c r="T38" s="24">
        <f t="shared" si="4"/>
        <v>127.36686390532543</v>
      </c>
      <c r="U38" s="23">
        <f t="shared" si="4"/>
        <v>118.49112426035502</v>
      </c>
      <c r="V38" s="24">
        <f t="shared" si="4"/>
        <v>100.29585798816566</v>
      </c>
      <c r="W38" s="24">
        <f t="shared" si="4"/>
        <v>77.514792899408278</v>
      </c>
      <c r="X38" s="24">
        <f t="shared" si="4"/>
        <v>27.514792899408281</v>
      </c>
      <c r="Y38" s="11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95.021961932650072</v>
      </c>
      <c r="D39" s="24">
        <f t="shared" si="4"/>
        <v>86.530014641288417</v>
      </c>
      <c r="E39" s="24">
        <f t="shared" si="4"/>
        <v>32.357247437774525</v>
      </c>
      <c r="F39" s="24">
        <f t="shared" si="4"/>
        <v>33.674963396778921</v>
      </c>
      <c r="G39" s="24">
        <f t="shared" si="4"/>
        <v>146.99853587115666</v>
      </c>
      <c r="H39" s="24">
        <f t="shared" si="4"/>
        <v>99.560761346998532</v>
      </c>
      <c r="I39" s="24">
        <f t="shared" si="4"/>
        <v>103.51390922401168</v>
      </c>
      <c r="J39" s="23">
        <f t="shared" si="4"/>
        <v>92.825768667642748</v>
      </c>
      <c r="K39" s="24">
        <f t="shared" si="4"/>
        <v>101.90336749633965</v>
      </c>
      <c r="L39" s="24">
        <f t="shared" si="4"/>
        <v>89.311859443631022</v>
      </c>
      <c r="M39" s="24">
        <f t="shared" si="4"/>
        <v>128.1112737920937</v>
      </c>
      <c r="N39" s="24">
        <f t="shared" si="4"/>
        <v>125.32942898975108</v>
      </c>
      <c r="O39" s="24">
        <f t="shared" si="4"/>
        <v>62.957540263543187</v>
      </c>
      <c r="P39" s="24">
        <f t="shared" si="4"/>
        <v>61.639824304538791</v>
      </c>
      <c r="Q39" s="24">
        <f t="shared" si="4"/>
        <v>136.31039531478771</v>
      </c>
      <c r="R39" s="24">
        <f t="shared" si="4"/>
        <v>132.21083455344069</v>
      </c>
      <c r="S39" s="24">
        <f t="shared" si="4"/>
        <v>133.67496339677891</v>
      </c>
      <c r="T39" s="24">
        <f t="shared" si="4"/>
        <v>132.94289897510981</v>
      </c>
      <c r="U39" s="23">
        <f t="shared" si="4"/>
        <v>118.15519765739384</v>
      </c>
      <c r="V39" s="24">
        <f t="shared" si="4"/>
        <v>100.14641288433381</v>
      </c>
      <c r="W39" s="24">
        <f t="shared" si="4"/>
        <v>76.281112737920935</v>
      </c>
      <c r="X39" s="24">
        <f t="shared" si="4"/>
        <v>28.696925329428989</v>
      </c>
      <c r="Y39" s="11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94.82014388489209</v>
      </c>
      <c r="D40" s="24">
        <f t="shared" si="4"/>
        <v>76.834532374100732</v>
      </c>
      <c r="E40" s="24">
        <f t="shared" si="4"/>
        <v>37.122302158273385</v>
      </c>
      <c r="F40" s="24">
        <f t="shared" si="4"/>
        <v>32.230215827338135</v>
      </c>
      <c r="G40" s="24">
        <f t="shared" si="4"/>
        <v>146.33093525179856</v>
      </c>
      <c r="H40" s="24">
        <f t="shared" si="4"/>
        <v>101.58273381294964</v>
      </c>
      <c r="I40" s="24">
        <f t="shared" si="4"/>
        <v>103.74100719424462</v>
      </c>
      <c r="J40" s="23">
        <f t="shared" si="4"/>
        <v>97.410071942446052</v>
      </c>
      <c r="K40" s="24">
        <f t="shared" si="4"/>
        <v>102.01438848920863</v>
      </c>
      <c r="L40" s="24">
        <f t="shared" si="4"/>
        <v>89.64028776978418</v>
      </c>
      <c r="M40" s="24">
        <f t="shared" si="4"/>
        <v>126.33093525179856</v>
      </c>
      <c r="N40" s="24">
        <f t="shared" si="4"/>
        <v>120.14388489208633</v>
      </c>
      <c r="O40" s="24">
        <f t="shared" si="4"/>
        <v>65.17985611510791</v>
      </c>
      <c r="P40" s="24">
        <f t="shared" si="4"/>
        <v>61.294964028776974</v>
      </c>
      <c r="Q40" s="24">
        <f t="shared" ref="Q40:Y40" si="5">IF(ISERROR((Q16/$B16)*100),"..",(Q16/$B16)*100)</f>
        <v>140.57553956834533</v>
      </c>
      <c r="R40" s="24">
        <f t="shared" si="5"/>
        <v>127.91366906474822</v>
      </c>
      <c r="S40" s="24">
        <f t="shared" si="5"/>
        <v>138.70503597122303</v>
      </c>
      <c r="T40" s="24">
        <f t="shared" si="5"/>
        <v>135.97122302158274</v>
      </c>
      <c r="U40" s="23">
        <f t="shared" si="5"/>
        <v>121.15107913669065</v>
      </c>
      <c r="V40" s="24">
        <f t="shared" si="5"/>
        <v>100.14388489208632</v>
      </c>
      <c r="W40" s="24">
        <f t="shared" si="5"/>
        <v>77.410071942446052</v>
      </c>
      <c r="X40" s="24">
        <f t="shared" si="5"/>
        <v>32.805755395683455</v>
      </c>
      <c r="Y40" s="11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97.179125528913957</v>
      </c>
      <c r="D41" s="24">
        <f t="shared" si="6"/>
        <v>71.791255289139627</v>
      </c>
      <c r="E41" s="24">
        <f t="shared" si="6"/>
        <v>46.826516220028211</v>
      </c>
      <c r="F41" s="24">
        <f t="shared" si="6"/>
        <v>32.44005641748943</v>
      </c>
      <c r="G41" s="24">
        <f t="shared" si="6"/>
        <v>135.68406205923839</v>
      </c>
      <c r="H41" s="24">
        <f t="shared" si="6"/>
        <v>104.93653032440058</v>
      </c>
      <c r="I41" s="24">
        <f t="shared" si="6"/>
        <v>110.29619181946404</v>
      </c>
      <c r="J41" s="23">
        <f t="shared" si="6"/>
        <v>96.332863187588174</v>
      </c>
      <c r="K41" s="24">
        <f t="shared" si="6"/>
        <v>100.70521861777151</v>
      </c>
      <c r="L41" s="24">
        <f t="shared" si="6"/>
        <v>91.678420310296204</v>
      </c>
      <c r="M41" s="24">
        <f t="shared" si="6"/>
        <v>124.82369534555713</v>
      </c>
      <c r="N41" s="24">
        <f t="shared" si="6"/>
        <v>109.73201692524684</v>
      </c>
      <c r="O41" s="24">
        <f t="shared" si="6"/>
        <v>64.88011283497886</v>
      </c>
      <c r="P41" s="24">
        <f t="shared" si="6"/>
        <v>61.918194640338506</v>
      </c>
      <c r="Q41" s="24">
        <f t="shared" si="6"/>
        <v>131.45275035260931</v>
      </c>
      <c r="R41" s="24">
        <f t="shared" si="6"/>
        <v>125.95204513399155</v>
      </c>
      <c r="S41" s="24">
        <f t="shared" si="6"/>
        <v>124.25952045133992</v>
      </c>
      <c r="T41" s="24">
        <f t="shared" si="6"/>
        <v>139.21015514809591</v>
      </c>
      <c r="U41" s="23">
        <f t="shared" si="6"/>
        <v>123.69534555712272</v>
      </c>
      <c r="V41" s="24">
        <f t="shared" si="6"/>
        <v>100</v>
      </c>
      <c r="W41" s="24">
        <f t="shared" si="6"/>
        <v>83.215796897038089</v>
      </c>
      <c r="X41" s="24">
        <f t="shared" si="6"/>
        <v>37.376586741889987</v>
      </c>
      <c r="Y41" s="11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99.051490514905154</v>
      </c>
      <c r="D42" s="24">
        <f t="shared" si="6"/>
        <v>68.563685636856377</v>
      </c>
      <c r="E42" s="24">
        <f t="shared" si="6"/>
        <v>59.756097560975604</v>
      </c>
      <c r="F42" s="24">
        <f t="shared" si="6"/>
        <v>32.791327913279133</v>
      </c>
      <c r="G42" s="24">
        <f t="shared" si="6"/>
        <v>140.10840108401084</v>
      </c>
      <c r="H42" s="24">
        <f t="shared" si="6"/>
        <v>97.154471544715449</v>
      </c>
      <c r="I42" s="24">
        <f t="shared" si="6"/>
        <v>105.01355013550136</v>
      </c>
      <c r="J42" s="23">
        <f t="shared" si="6"/>
        <v>85.501355013550139</v>
      </c>
      <c r="K42" s="24">
        <f t="shared" si="6"/>
        <v>99.728997289972895</v>
      </c>
      <c r="L42" s="24">
        <f t="shared" si="6"/>
        <v>83.875338753387524</v>
      </c>
      <c r="M42" s="24">
        <f t="shared" si="6"/>
        <v>124.25474254742548</v>
      </c>
      <c r="N42" s="24">
        <f t="shared" si="6"/>
        <v>102.57452574525745</v>
      </c>
      <c r="O42" s="24">
        <f t="shared" si="6"/>
        <v>63.279132791327918</v>
      </c>
      <c r="P42" s="24">
        <f t="shared" si="6"/>
        <v>62.195121951219512</v>
      </c>
      <c r="Q42" s="24">
        <f t="shared" si="6"/>
        <v>136.72086720867208</v>
      </c>
      <c r="R42" s="24">
        <f t="shared" si="6"/>
        <v>126.01626016260164</v>
      </c>
      <c r="S42" s="24">
        <f t="shared" si="6"/>
        <v>121.40921409214091</v>
      </c>
      <c r="T42" s="24">
        <f t="shared" si="6"/>
        <v>140.51490514905146</v>
      </c>
      <c r="U42" s="23">
        <f t="shared" si="6"/>
        <v>125.20325203252034</v>
      </c>
      <c r="V42" s="24">
        <f t="shared" si="6"/>
        <v>100</v>
      </c>
      <c r="W42" s="24">
        <f t="shared" si="6"/>
        <v>84.146341463414629</v>
      </c>
      <c r="X42" s="24">
        <f t="shared" si="6"/>
        <v>40.921409214092144</v>
      </c>
      <c r="Y42" s="11" t="str">
        <f t="shared" si="6"/>
        <v>..</v>
      </c>
    </row>
    <row r="44" spans="1:25">
      <c r="B44" s="1" t="s">
        <v>30</v>
      </c>
      <c r="C44" s="1" t="s">
        <v>173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B45" s="1" t="s">
        <v>20</v>
      </c>
      <c r="C45" s="1" t="s">
        <v>25</v>
      </c>
      <c r="L45" s="1" t="s">
        <v>174</v>
      </c>
      <c r="W45" s="1" t="s">
        <v>35</v>
      </c>
    </row>
    <row r="46" spans="1:25">
      <c r="K46" s="1" t="s">
        <v>20</v>
      </c>
      <c r="L46" s="1" t="s">
        <v>25</v>
      </c>
      <c r="W46" s="1" t="s">
        <v>175</v>
      </c>
    </row>
    <row r="47" spans="1:25">
      <c r="V47" s="1" t="s">
        <v>20</v>
      </c>
      <c r="W47" s="1" t="s">
        <v>25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7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Contents'!B66</f>
        <v>Table 47: Nominal Gross Investment (Fixed, Non-Res), Nova Scotia, Business Sector Industries, 1997-2010</v>
      </c>
      <c r="K1" s="7" t="str">
        <f>B1 &amp; " (continued)"</f>
        <v>Table 47: Nominal Gross Investment (Fixed, Non-Res), Nova Scotia, Business Sector Industries, 1997-2010 (continued)</v>
      </c>
      <c r="L1" s="7"/>
      <c r="V1" s="7" t="str">
        <f>K1</f>
        <v>Table 47: Nominal Gross Investment (Fixed, Non-Res),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 t="s">
        <v>33</v>
      </c>
      <c r="C5" s="15" t="s">
        <v>33</v>
      </c>
      <c r="D5" s="25" t="s">
        <v>33</v>
      </c>
      <c r="E5" s="25" t="s">
        <v>33</v>
      </c>
      <c r="F5" s="25" t="s">
        <v>33</v>
      </c>
      <c r="G5" s="25" t="s">
        <v>33</v>
      </c>
      <c r="H5" s="25" t="s">
        <v>33</v>
      </c>
      <c r="I5" s="25" t="s">
        <v>33</v>
      </c>
      <c r="J5" s="17" t="s">
        <v>33</v>
      </c>
      <c r="K5" s="25" t="s">
        <v>33</v>
      </c>
      <c r="L5" s="25" t="s">
        <v>33</v>
      </c>
      <c r="M5" s="25"/>
      <c r="N5" s="25" t="s">
        <v>33</v>
      </c>
      <c r="O5" s="25" t="s">
        <v>33</v>
      </c>
      <c r="P5" s="25" t="s">
        <v>33</v>
      </c>
      <c r="Q5" s="25" t="s">
        <v>33</v>
      </c>
      <c r="R5" s="25" t="s">
        <v>33</v>
      </c>
      <c r="S5" s="25" t="s">
        <v>33</v>
      </c>
      <c r="T5" s="25" t="s">
        <v>33</v>
      </c>
      <c r="U5" s="17" t="s">
        <v>33</v>
      </c>
      <c r="V5" s="25" t="s">
        <v>33</v>
      </c>
      <c r="W5" s="25" t="s">
        <v>33</v>
      </c>
      <c r="X5" s="25" t="s">
        <v>33</v>
      </c>
      <c r="Y5" s="13" t="s">
        <v>33</v>
      </c>
    </row>
    <row r="6" spans="1:25">
      <c r="A6" s="5">
        <v>1998</v>
      </c>
      <c r="B6" s="27" t="s">
        <v>33</v>
      </c>
      <c r="C6" s="15" t="s">
        <v>33</v>
      </c>
      <c r="D6" s="25" t="s">
        <v>33</v>
      </c>
      <c r="E6" s="25" t="s">
        <v>33</v>
      </c>
      <c r="F6" s="25" t="s">
        <v>33</v>
      </c>
      <c r="G6" s="25" t="s">
        <v>33</v>
      </c>
      <c r="H6" s="25" t="s">
        <v>33</v>
      </c>
      <c r="I6" s="25" t="s">
        <v>33</v>
      </c>
      <c r="J6" s="17" t="s">
        <v>33</v>
      </c>
      <c r="K6" s="25" t="s">
        <v>33</v>
      </c>
      <c r="L6" s="25" t="s">
        <v>33</v>
      </c>
      <c r="M6" s="25"/>
      <c r="N6" s="25" t="s">
        <v>33</v>
      </c>
      <c r="O6" s="25" t="s">
        <v>33</v>
      </c>
      <c r="P6" s="25" t="s">
        <v>33</v>
      </c>
      <c r="Q6" s="25" t="s">
        <v>33</v>
      </c>
      <c r="R6" s="25" t="s">
        <v>33</v>
      </c>
      <c r="S6" s="25" t="s">
        <v>33</v>
      </c>
      <c r="T6" s="25" t="s">
        <v>33</v>
      </c>
      <c r="U6" s="17" t="s">
        <v>33</v>
      </c>
      <c r="V6" s="25" t="s">
        <v>33</v>
      </c>
      <c r="W6" s="25" t="s">
        <v>33</v>
      </c>
      <c r="X6" s="25" t="s">
        <v>33</v>
      </c>
      <c r="Y6" s="13" t="s">
        <v>33</v>
      </c>
    </row>
    <row r="7" spans="1:25">
      <c r="A7" s="5">
        <v>1999</v>
      </c>
      <c r="B7" s="27" t="s">
        <v>33</v>
      </c>
      <c r="C7" s="15" t="s">
        <v>33</v>
      </c>
      <c r="D7" s="25" t="s">
        <v>33</v>
      </c>
      <c r="E7" s="25" t="s">
        <v>33</v>
      </c>
      <c r="F7" s="25" t="s">
        <v>33</v>
      </c>
      <c r="G7" s="25" t="s">
        <v>33</v>
      </c>
      <c r="H7" s="25" t="s">
        <v>33</v>
      </c>
      <c r="I7" s="25" t="s">
        <v>33</v>
      </c>
      <c r="J7" s="17" t="s">
        <v>33</v>
      </c>
      <c r="K7" s="25" t="s">
        <v>33</v>
      </c>
      <c r="L7" s="25" t="s">
        <v>33</v>
      </c>
      <c r="M7" s="25"/>
      <c r="N7" s="25" t="s">
        <v>33</v>
      </c>
      <c r="O7" s="25" t="s">
        <v>33</v>
      </c>
      <c r="P7" s="25" t="s">
        <v>33</v>
      </c>
      <c r="Q7" s="25" t="s">
        <v>33</v>
      </c>
      <c r="R7" s="25" t="s">
        <v>33</v>
      </c>
      <c r="S7" s="25" t="s">
        <v>33</v>
      </c>
      <c r="T7" s="25" t="s">
        <v>33</v>
      </c>
      <c r="U7" s="17" t="s">
        <v>33</v>
      </c>
      <c r="V7" s="25" t="s">
        <v>33</v>
      </c>
      <c r="W7" s="25" t="s">
        <v>33</v>
      </c>
      <c r="X7" s="25" t="s">
        <v>33</v>
      </c>
      <c r="Y7" s="13" t="s">
        <v>33</v>
      </c>
    </row>
    <row r="8" spans="1:25">
      <c r="A8" s="5">
        <v>2000</v>
      </c>
      <c r="B8" s="27" t="s">
        <v>33</v>
      </c>
      <c r="C8" s="15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  <c r="I8" s="25" t="s">
        <v>33</v>
      </c>
      <c r="J8" s="17" t="s">
        <v>33</v>
      </c>
      <c r="K8" s="25" t="s">
        <v>33</v>
      </c>
      <c r="L8" s="25" t="s">
        <v>33</v>
      </c>
      <c r="M8" s="25"/>
      <c r="N8" s="25" t="s">
        <v>33</v>
      </c>
      <c r="O8" s="25" t="s">
        <v>33</v>
      </c>
      <c r="P8" s="25" t="s">
        <v>33</v>
      </c>
      <c r="Q8" s="25" t="s">
        <v>33</v>
      </c>
      <c r="R8" s="25" t="s">
        <v>33</v>
      </c>
      <c r="S8" s="25" t="s">
        <v>33</v>
      </c>
      <c r="T8" s="25" t="s">
        <v>33</v>
      </c>
      <c r="U8" s="17" t="s">
        <v>33</v>
      </c>
      <c r="V8" s="25" t="s">
        <v>33</v>
      </c>
      <c r="W8" s="25" t="s">
        <v>33</v>
      </c>
      <c r="X8" s="25" t="s">
        <v>33</v>
      </c>
      <c r="Y8" s="13" t="s">
        <v>33</v>
      </c>
    </row>
    <row r="9" spans="1:25">
      <c r="A9" s="5">
        <v>2001</v>
      </c>
      <c r="B9" s="27" t="s">
        <v>33</v>
      </c>
      <c r="C9" s="1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 t="s">
        <v>33</v>
      </c>
      <c r="J9" s="17" t="s">
        <v>33</v>
      </c>
      <c r="K9" s="25" t="s">
        <v>33</v>
      </c>
      <c r="L9" s="25" t="s">
        <v>33</v>
      </c>
      <c r="M9" s="25"/>
      <c r="N9" s="25" t="s">
        <v>33</v>
      </c>
      <c r="O9" s="25" t="s">
        <v>33</v>
      </c>
      <c r="P9" s="25" t="s">
        <v>33</v>
      </c>
      <c r="Q9" s="25" t="s">
        <v>33</v>
      </c>
      <c r="R9" s="25" t="s">
        <v>33</v>
      </c>
      <c r="S9" s="25" t="s">
        <v>33</v>
      </c>
      <c r="T9" s="25" t="s">
        <v>33</v>
      </c>
      <c r="U9" s="17" t="s">
        <v>33</v>
      </c>
      <c r="V9" s="25" t="s">
        <v>33</v>
      </c>
      <c r="W9" s="25" t="s">
        <v>33</v>
      </c>
      <c r="X9" s="25" t="s">
        <v>33</v>
      </c>
      <c r="Y9" s="13" t="s">
        <v>33</v>
      </c>
    </row>
    <row r="10" spans="1:25">
      <c r="A10" s="5">
        <v>2002</v>
      </c>
      <c r="B10" s="27" t="s">
        <v>33</v>
      </c>
      <c r="C10" s="15" t="s">
        <v>33</v>
      </c>
      <c r="D10" s="25" t="s">
        <v>33</v>
      </c>
      <c r="E10" s="25" t="s">
        <v>33</v>
      </c>
      <c r="F10" s="25" t="s">
        <v>33</v>
      </c>
      <c r="G10" s="25" t="s">
        <v>33</v>
      </c>
      <c r="H10" s="25" t="s">
        <v>33</v>
      </c>
      <c r="I10" s="25" t="s">
        <v>33</v>
      </c>
      <c r="J10" s="17" t="s">
        <v>33</v>
      </c>
      <c r="K10" s="25" t="s">
        <v>33</v>
      </c>
      <c r="L10" s="25" t="s">
        <v>33</v>
      </c>
      <c r="M10" s="25"/>
      <c r="N10" s="25" t="s">
        <v>33</v>
      </c>
      <c r="O10" s="25" t="s">
        <v>33</v>
      </c>
      <c r="P10" s="25" t="s">
        <v>33</v>
      </c>
      <c r="Q10" s="25" t="s">
        <v>33</v>
      </c>
      <c r="R10" s="25" t="s">
        <v>33</v>
      </c>
      <c r="S10" s="25" t="s">
        <v>33</v>
      </c>
      <c r="T10" s="25" t="s">
        <v>33</v>
      </c>
      <c r="U10" s="17" t="s">
        <v>33</v>
      </c>
      <c r="V10" s="25" t="s">
        <v>33</v>
      </c>
      <c r="W10" s="25" t="s">
        <v>33</v>
      </c>
      <c r="X10" s="25" t="s">
        <v>33</v>
      </c>
      <c r="Y10" s="13" t="s">
        <v>33</v>
      </c>
    </row>
    <row r="11" spans="1:25">
      <c r="A11" s="5">
        <v>2003</v>
      </c>
      <c r="B11" s="27">
        <v>3209.6</v>
      </c>
      <c r="C11" s="15" t="s">
        <v>33</v>
      </c>
      <c r="D11" s="25" t="s">
        <v>33</v>
      </c>
      <c r="E11" s="25" t="s">
        <v>33</v>
      </c>
      <c r="F11" s="25" t="s">
        <v>33</v>
      </c>
      <c r="G11" s="25" t="s">
        <v>33</v>
      </c>
      <c r="H11" s="25" t="s">
        <v>33</v>
      </c>
      <c r="I11" s="25" t="s">
        <v>33</v>
      </c>
      <c r="J11" s="17" t="s">
        <v>33</v>
      </c>
      <c r="K11" s="25" t="s">
        <v>33</v>
      </c>
      <c r="L11" s="25" t="s">
        <v>33</v>
      </c>
      <c r="M11" s="25">
        <v>205.5</v>
      </c>
      <c r="N11" s="25" t="s">
        <v>33</v>
      </c>
      <c r="O11" s="25" t="s">
        <v>33</v>
      </c>
      <c r="P11" s="25">
        <v>338.7</v>
      </c>
      <c r="Q11" s="25" t="s">
        <v>33</v>
      </c>
      <c r="R11" s="25" t="s">
        <v>33</v>
      </c>
      <c r="S11" s="25" t="s">
        <v>33</v>
      </c>
      <c r="T11" s="25" t="s">
        <v>33</v>
      </c>
      <c r="U11" s="17" t="s">
        <v>33</v>
      </c>
      <c r="V11" s="25" t="s">
        <v>33</v>
      </c>
      <c r="W11" s="25">
        <v>1505.5</v>
      </c>
      <c r="X11" s="25" t="s">
        <v>33</v>
      </c>
      <c r="Y11" s="13" t="s">
        <v>33</v>
      </c>
    </row>
    <row r="12" spans="1:25">
      <c r="A12" s="5">
        <v>2004</v>
      </c>
      <c r="B12" s="27">
        <v>3066.8</v>
      </c>
      <c r="C12" s="1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5" t="s">
        <v>33</v>
      </c>
      <c r="I12" s="25" t="s">
        <v>33</v>
      </c>
      <c r="J12" s="17" t="s">
        <v>33</v>
      </c>
      <c r="K12" s="25" t="s">
        <v>33</v>
      </c>
      <c r="L12" s="25" t="s">
        <v>33</v>
      </c>
      <c r="M12" s="25" t="s">
        <v>33</v>
      </c>
      <c r="N12" s="25" t="s">
        <v>33</v>
      </c>
      <c r="O12" s="25" t="s">
        <v>33</v>
      </c>
      <c r="P12" s="25">
        <v>298</v>
      </c>
      <c r="Q12" s="25" t="s">
        <v>33</v>
      </c>
      <c r="R12" s="25" t="s">
        <v>33</v>
      </c>
      <c r="S12" s="25" t="s">
        <v>33</v>
      </c>
      <c r="T12" s="25" t="s">
        <v>33</v>
      </c>
      <c r="U12" s="17" t="s">
        <v>33</v>
      </c>
      <c r="V12" s="25" t="s">
        <v>33</v>
      </c>
      <c r="W12" s="25" t="s">
        <v>33</v>
      </c>
      <c r="X12" s="25" t="s">
        <v>33</v>
      </c>
      <c r="Y12" s="13" t="s">
        <v>33</v>
      </c>
    </row>
    <row r="13" spans="1:25">
      <c r="A13" s="5">
        <v>2005</v>
      </c>
      <c r="B13" s="27">
        <v>3099.8</v>
      </c>
      <c r="C13" s="1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17" t="s">
        <v>33</v>
      </c>
      <c r="K13" s="25" t="s">
        <v>33</v>
      </c>
      <c r="L13" s="25" t="s">
        <v>33</v>
      </c>
      <c r="M13" s="25">
        <v>289.89999999999998</v>
      </c>
      <c r="N13" s="25" t="s">
        <v>33</v>
      </c>
      <c r="O13" s="25">
        <v>209.6</v>
      </c>
      <c r="P13" s="25">
        <v>272.2</v>
      </c>
      <c r="Q13" s="25" t="s">
        <v>33</v>
      </c>
      <c r="R13" s="25" t="s">
        <v>33</v>
      </c>
      <c r="S13" s="25" t="s">
        <v>33</v>
      </c>
      <c r="T13" s="25" t="s">
        <v>33</v>
      </c>
      <c r="U13" s="17" t="s">
        <v>33</v>
      </c>
      <c r="V13" s="25" t="s">
        <v>33</v>
      </c>
      <c r="W13" s="25">
        <v>1197.2</v>
      </c>
      <c r="X13" s="25" t="s">
        <v>33</v>
      </c>
      <c r="Y13" s="13" t="s">
        <v>33</v>
      </c>
    </row>
    <row r="14" spans="1:25">
      <c r="A14" s="5">
        <v>2006</v>
      </c>
      <c r="B14" s="27">
        <v>3079</v>
      </c>
      <c r="C14" s="1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17" t="s">
        <v>33</v>
      </c>
      <c r="K14" s="25" t="s">
        <v>33</v>
      </c>
      <c r="L14" s="25" t="s">
        <v>33</v>
      </c>
      <c r="M14" s="25">
        <v>276.2</v>
      </c>
      <c r="N14" s="25" t="s">
        <v>33</v>
      </c>
      <c r="O14" s="25">
        <v>264.5</v>
      </c>
      <c r="P14" s="25">
        <v>313.8</v>
      </c>
      <c r="Q14" s="25" t="s">
        <v>33</v>
      </c>
      <c r="R14" s="25" t="s">
        <v>33</v>
      </c>
      <c r="S14" s="25" t="s">
        <v>33</v>
      </c>
      <c r="T14" s="25" t="s">
        <v>33</v>
      </c>
      <c r="U14" s="17" t="s">
        <v>33</v>
      </c>
      <c r="V14" s="25" t="s">
        <v>33</v>
      </c>
      <c r="W14" s="25">
        <v>1042.5999999999999</v>
      </c>
      <c r="X14" s="25" t="s">
        <v>33</v>
      </c>
      <c r="Y14" s="13" t="s">
        <v>33</v>
      </c>
    </row>
    <row r="15" spans="1:25">
      <c r="A15" s="5">
        <v>2007</v>
      </c>
      <c r="B15" s="27">
        <v>3241.8</v>
      </c>
      <c r="C15" s="1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17" t="s">
        <v>33</v>
      </c>
      <c r="K15" s="25" t="s">
        <v>33</v>
      </c>
      <c r="L15" s="25" t="s">
        <v>33</v>
      </c>
      <c r="M15" s="25">
        <v>319.3</v>
      </c>
      <c r="N15" s="25" t="s">
        <v>33</v>
      </c>
      <c r="O15" s="25">
        <v>295.2</v>
      </c>
      <c r="P15" s="25">
        <v>273.2</v>
      </c>
      <c r="Q15" s="25" t="s">
        <v>33</v>
      </c>
      <c r="R15" s="25" t="s">
        <v>33</v>
      </c>
      <c r="S15" s="25" t="s">
        <v>33</v>
      </c>
      <c r="T15" s="25" t="s">
        <v>33</v>
      </c>
      <c r="U15" s="17" t="s">
        <v>33</v>
      </c>
      <c r="V15" s="25" t="s">
        <v>33</v>
      </c>
      <c r="W15" s="25">
        <v>1048.8</v>
      </c>
      <c r="X15" s="25" t="s">
        <v>33</v>
      </c>
      <c r="Y15" s="13" t="s">
        <v>33</v>
      </c>
    </row>
    <row r="16" spans="1:25">
      <c r="A16" s="5">
        <v>2008</v>
      </c>
      <c r="B16" s="27">
        <v>2801.8</v>
      </c>
      <c r="C16" s="15" t="s">
        <v>33</v>
      </c>
      <c r="D16" s="25" t="s">
        <v>33</v>
      </c>
      <c r="E16" s="25" t="s">
        <v>33</v>
      </c>
      <c r="F16" s="25" t="s">
        <v>33</v>
      </c>
      <c r="G16" s="25" t="s">
        <v>33</v>
      </c>
      <c r="H16" s="25" t="s">
        <v>33</v>
      </c>
      <c r="I16" s="25" t="s">
        <v>33</v>
      </c>
      <c r="J16" s="17" t="s">
        <v>33</v>
      </c>
      <c r="K16" s="25" t="s">
        <v>33</v>
      </c>
      <c r="L16" s="25" t="s">
        <v>33</v>
      </c>
      <c r="M16" s="25">
        <v>279</v>
      </c>
      <c r="N16" s="25" t="s">
        <v>33</v>
      </c>
      <c r="O16" s="25">
        <v>199</v>
      </c>
      <c r="P16" s="25">
        <v>248.5</v>
      </c>
      <c r="Q16" s="25" t="s">
        <v>33</v>
      </c>
      <c r="R16" s="25" t="s">
        <v>33</v>
      </c>
      <c r="S16" s="25" t="s">
        <v>33</v>
      </c>
      <c r="T16" s="25" t="s">
        <v>33</v>
      </c>
      <c r="U16" s="17" t="s">
        <v>33</v>
      </c>
      <c r="V16" s="25" t="s">
        <v>33</v>
      </c>
      <c r="W16" s="25">
        <v>951</v>
      </c>
      <c r="X16" s="25" t="s">
        <v>33</v>
      </c>
      <c r="Y16" s="13" t="s">
        <v>33</v>
      </c>
    </row>
    <row r="17" spans="1:25">
      <c r="A17" s="5">
        <v>2009</v>
      </c>
      <c r="B17" s="27">
        <v>2912.6</v>
      </c>
      <c r="C17" s="15" t="s">
        <v>33</v>
      </c>
      <c r="D17" s="25" t="s">
        <v>33</v>
      </c>
      <c r="E17" s="25" t="s">
        <v>33</v>
      </c>
      <c r="F17" s="25" t="s">
        <v>33</v>
      </c>
      <c r="G17" s="25" t="s">
        <v>33</v>
      </c>
      <c r="H17" s="25" t="s">
        <v>33</v>
      </c>
      <c r="I17" s="25" t="s">
        <v>33</v>
      </c>
      <c r="J17" s="17" t="s">
        <v>33</v>
      </c>
      <c r="K17" s="25" t="s">
        <v>33</v>
      </c>
      <c r="L17" s="25" t="s">
        <v>33</v>
      </c>
      <c r="M17" s="25">
        <v>279.8</v>
      </c>
      <c r="N17" s="25" t="s">
        <v>33</v>
      </c>
      <c r="O17" s="25">
        <v>117</v>
      </c>
      <c r="P17" s="25">
        <v>118.8</v>
      </c>
      <c r="Q17" s="25" t="s">
        <v>33</v>
      </c>
      <c r="R17" s="25" t="s">
        <v>33</v>
      </c>
      <c r="S17" s="25" t="s">
        <v>33</v>
      </c>
      <c r="T17" s="25" t="s">
        <v>33</v>
      </c>
      <c r="U17" s="17" t="s">
        <v>33</v>
      </c>
      <c r="V17" s="25" t="s">
        <v>33</v>
      </c>
      <c r="W17" s="25">
        <v>1456.2</v>
      </c>
      <c r="X17" s="25" t="s">
        <v>33</v>
      </c>
      <c r="Y17" s="13" t="s">
        <v>33</v>
      </c>
    </row>
    <row r="18" spans="1:25">
      <c r="A18" s="5">
        <v>2010</v>
      </c>
      <c r="B18" s="27">
        <v>2874.5</v>
      </c>
      <c r="C18" s="15" t="s">
        <v>33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17" t="s">
        <v>33</v>
      </c>
      <c r="K18" s="25" t="s">
        <v>33</v>
      </c>
      <c r="L18" s="25" t="s">
        <v>33</v>
      </c>
      <c r="M18" s="25">
        <v>251.8</v>
      </c>
      <c r="N18" s="25" t="s">
        <v>33</v>
      </c>
      <c r="O18" s="25" t="s">
        <v>33</v>
      </c>
      <c r="P18" s="25">
        <v>109.4</v>
      </c>
      <c r="Q18" s="25" t="s">
        <v>33</v>
      </c>
      <c r="R18" s="25" t="s">
        <v>33</v>
      </c>
      <c r="S18" s="25" t="s">
        <v>33</v>
      </c>
      <c r="T18" s="25" t="s">
        <v>33</v>
      </c>
      <c r="U18" s="17" t="s">
        <v>33</v>
      </c>
      <c r="V18" s="25" t="s">
        <v>33</v>
      </c>
      <c r="W18" s="25">
        <v>1441.2</v>
      </c>
      <c r="X18" s="25" t="s">
        <v>33</v>
      </c>
      <c r="Y18" s="13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 t="str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n.a.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 t="str">
        <f t="shared" si="0"/>
        <v>n.a.</v>
      </c>
      <c r="E21" s="9" t="str">
        <f t="shared" si="0"/>
        <v>n.a.</v>
      </c>
      <c r="F21" s="9" t="str">
        <f t="shared" si="0"/>
        <v>n.a.</v>
      </c>
      <c r="G21" s="9" t="str">
        <f t="shared" si="0"/>
        <v>n.a.</v>
      </c>
      <c r="H21" s="9" t="str">
        <f t="shared" si="0"/>
        <v>n.a.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 t="str">
        <f t="shared" si="0"/>
        <v>n.a.</v>
      </c>
      <c r="M21" s="9" t="str">
        <f t="shared" si="0"/>
        <v>n.a.</v>
      </c>
      <c r="N21" s="9" t="str">
        <f t="shared" si="0"/>
        <v>n.a.</v>
      </c>
      <c r="O21" s="9" t="str">
        <f t="shared" si="0"/>
        <v>n.a.</v>
      </c>
      <c r="P21" s="9" t="str">
        <f t="shared" si="0"/>
        <v>n.a.</v>
      </c>
      <c r="Q21" s="9" t="str">
        <f t="shared" si="0"/>
        <v>n.a.</v>
      </c>
      <c r="R21" s="9" t="str">
        <f t="shared" si="0"/>
        <v>n.a.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1"/>
        <v>n.a.</v>
      </c>
      <c r="U21" s="20" t="str">
        <f t="shared" si="1"/>
        <v>n.a.</v>
      </c>
      <c r="V21" s="9" t="str">
        <f t="shared" si="1"/>
        <v>n.a.</v>
      </c>
      <c r="W21" s="9" t="str">
        <f t="shared" si="1"/>
        <v>n.a.</v>
      </c>
      <c r="X21" s="9" t="str">
        <f t="shared" si="1"/>
        <v>n.a.</v>
      </c>
      <c r="Y21" s="13" t="str">
        <f t="shared" si="1"/>
        <v>n.a.</v>
      </c>
    </row>
    <row r="22" spans="1:25">
      <c r="A22" s="29" t="s">
        <v>23</v>
      </c>
      <c r="B22" s="19" t="str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n.a.</v>
      </c>
      <c r="C22" s="9" t="str">
        <f t="shared" si="0"/>
        <v>n.a.</v>
      </c>
      <c r="D22" s="9" t="str">
        <f t="shared" si="0"/>
        <v>n.a.</v>
      </c>
      <c r="E22" s="9" t="str">
        <f t="shared" si="0"/>
        <v>n.a.</v>
      </c>
      <c r="F22" s="9" t="str">
        <f t="shared" si="0"/>
        <v>n.a.</v>
      </c>
      <c r="G22" s="9" t="str">
        <f t="shared" si="0"/>
        <v>n.a.</v>
      </c>
      <c r="H22" s="9" t="str">
        <f t="shared" si="0"/>
        <v>n.a.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 t="str">
        <f t="shared" si="0"/>
        <v>n.a.</v>
      </c>
      <c r="M22" s="9" t="str">
        <f t="shared" si="0"/>
        <v>n.a.</v>
      </c>
      <c r="N22" s="9" t="str">
        <f t="shared" si="0"/>
        <v>n.a.</v>
      </c>
      <c r="O22" s="9" t="str">
        <f t="shared" si="0"/>
        <v>n.a.</v>
      </c>
      <c r="P22" s="9" t="str">
        <f t="shared" si="0"/>
        <v>n.a.</v>
      </c>
      <c r="Q22" s="9" t="str">
        <f t="shared" si="0"/>
        <v>n.a.</v>
      </c>
      <c r="R22" s="9" t="str">
        <f t="shared" si="0"/>
        <v>n.a.</v>
      </c>
      <c r="S22" s="9" t="str">
        <f t="shared" si="1"/>
        <v>n.a.</v>
      </c>
      <c r="T22" s="9" t="str">
        <f t="shared" si="1"/>
        <v>n.a.</v>
      </c>
      <c r="U22" s="21" t="str">
        <f t="shared" si="1"/>
        <v>n.a.</v>
      </c>
      <c r="V22" s="9" t="str">
        <f t="shared" si="1"/>
        <v>n.a.</v>
      </c>
      <c r="W22" s="9" t="str">
        <f t="shared" si="1"/>
        <v>n.a.</v>
      </c>
      <c r="X22" s="9" t="str">
        <f t="shared" si="1"/>
        <v>n.a.</v>
      </c>
      <c r="Y22" s="13" t="str">
        <f t="shared" si="1"/>
        <v>n.a.</v>
      </c>
    </row>
    <row r="23" spans="1:25">
      <c r="A23" s="29" t="s">
        <v>24</v>
      </c>
      <c r="B23" s="19" t="str">
        <f t="shared" si="2"/>
        <v>n.a.</v>
      </c>
      <c r="C23" s="9" t="str">
        <f t="shared" si="0"/>
        <v>n.a.</v>
      </c>
      <c r="D23" s="9" t="str">
        <f t="shared" si="0"/>
        <v>n.a.</v>
      </c>
      <c r="E23" s="9" t="str">
        <f t="shared" si="0"/>
        <v>n.a.</v>
      </c>
      <c r="F23" s="9" t="str">
        <f t="shared" si="0"/>
        <v>n.a.</v>
      </c>
      <c r="G23" s="9" t="str">
        <f t="shared" si="0"/>
        <v>n.a.</v>
      </c>
      <c r="H23" s="9" t="str">
        <f t="shared" si="0"/>
        <v>n.a.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 t="str">
        <f t="shared" si="0"/>
        <v>n.a.</v>
      </c>
      <c r="M23" s="9" t="str">
        <f t="shared" si="0"/>
        <v>n.a.</v>
      </c>
      <c r="N23" s="9" t="str">
        <f t="shared" si="0"/>
        <v>n.a.</v>
      </c>
      <c r="O23" s="9" t="str">
        <f t="shared" si="0"/>
        <v>n.a.</v>
      </c>
      <c r="P23" s="9" t="str">
        <f t="shared" si="0"/>
        <v>n.a.</v>
      </c>
      <c r="Q23" s="9" t="str">
        <f t="shared" si="0"/>
        <v>n.a.</v>
      </c>
      <c r="R23" s="9" t="str">
        <f t="shared" si="0"/>
        <v>n.a.</v>
      </c>
      <c r="S23" s="9" t="str">
        <f t="shared" si="1"/>
        <v>n.a.</v>
      </c>
      <c r="T23" s="9" t="str">
        <f t="shared" si="1"/>
        <v>n.a.</v>
      </c>
      <c r="U23" s="21" t="str">
        <f t="shared" si="1"/>
        <v>n.a.</v>
      </c>
      <c r="V23" s="9" t="str">
        <f t="shared" si="1"/>
        <v>n.a.</v>
      </c>
      <c r="W23" s="9" t="str">
        <f t="shared" si="1"/>
        <v>n.a.</v>
      </c>
      <c r="X23" s="9" t="str">
        <f t="shared" si="1"/>
        <v>n.a.</v>
      </c>
      <c r="Y23" s="13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 t="str">
        <f>IF(ISERROR((B5/$B5)*100),"..",(B5/$B5)*100)</f>
        <v>..</v>
      </c>
      <c r="C29" s="22" t="str">
        <f t="shared" ref="C29:Y29" si="3">IF(ISERROR((C5/$B5)*100),"..",(C5/$B5)*100)</f>
        <v>..</v>
      </c>
      <c r="D29" s="24" t="str">
        <f t="shared" si="3"/>
        <v>..</v>
      </c>
      <c r="E29" s="24" t="str">
        <f t="shared" si="3"/>
        <v>..</v>
      </c>
      <c r="F29" s="24" t="str">
        <f t="shared" si="3"/>
        <v>..</v>
      </c>
      <c r="G29" s="24" t="str">
        <f t="shared" si="3"/>
        <v>..</v>
      </c>
      <c r="H29" s="24" t="str">
        <f t="shared" si="3"/>
        <v>..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 t="str">
        <f t="shared" si="3"/>
        <v>..</v>
      </c>
      <c r="M29" s="24" t="str">
        <f t="shared" si="3"/>
        <v>..</v>
      </c>
      <c r="N29" s="24" t="str">
        <f t="shared" si="3"/>
        <v>..</v>
      </c>
      <c r="O29" s="24" t="str">
        <f t="shared" si="3"/>
        <v>..</v>
      </c>
      <c r="P29" s="24" t="str">
        <f t="shared" si="3"/>
        <v>..</v>
      </c>
      <c r="Q29" s="24" t="str">
        <f t="shared" si="3"/>
        <v>..</v>
      </c>
      <c r="R29" s="24" t="str">
        <f t="shared" si="3"/>
        <v>..</v>
      </c>
      <c r="S29" s="24" t="str">
        <f t="shared" si="3"/>
        <v>..</v>
      </c>
      <c r="T29" s="24" t="str">
        <f t="shared" si="3"/>
        <v>..</v>
      </c>
      <c r="U29" s="23" t="str">
        <f t="shared" si="3"/>
        <v>..</v>
      </c>
      <c r="V29" s="24" t="str">
        <f t="shared" si="3"/>
        <v>..</v>
      </c>
      <c r="W29" s="24" t="str">
        <f t="shared" si="3"/>
        <v>..</v>
      </c>
      <c r="X29" s="24" t="str">
        <f t="shared" si="3"/>
        <v>..</v>
      </c>
      <c r="Y29" s="13" t="str">
        <f t="shared" si="3"/>
        <v>..</v>
      </c>
    </row>
    <row r="30" spans="1:25">
      <c r="A30" s="5">
        <v>1998</v>
      </c>
      <c r="B30" s="28" t="str">
        <f t="shared" ref="B30:Y40" si="4">IF(ISERROR((B6/$B6)*100),"..",(B6/$B6)*100)</f>
        <v>..</v>
      </c>
      <c r="C30" s="22" t="str">
        <f t="shared" si="4"/>
        <v>..</v>
      </c>
      <c r="D30" s="24" t="str">
        <f t="shared" si="4"/>
        <v>..</v>
      </c>
      <c r="E30" s="24" t="str">
        <f t="shared" si="4"/>
        <v>..</v>
      </c>
      <c r="F30" s="24" t="str">
        <f t="shared" si="4"/>
        <v>..</v>
      </c>
      <c r="G30" s="24" t="str">
        <f t="shared" si="4"/>
        <v>..</v>
      </c>
      <c r="H30" s="24" t="str">
        <f t="shared" si="4"/>
        <v>..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 t="str">
        <f t="shared" si="4"/>
        <v>..</v>
      </c>
      <c r="M30" s="24" t="str">
        <f t="shared" si="4"/>
        <v>..</v>
      </c>
      <c r="N30" s="24" t="str">
        <f t="shared" si="4"/>
        <v>..</v>
      </c>
      <c r="O30" s="24" t="str">
        <f t="shared" si="4"/>
        <v>..</v>
      </c>
      <c r="P30" s="24" t="str">
        <f t="shared" si="4"/>
        <v>..</v>
      </c>
      <c r="Q30" s="24" t="str">
        <f t="shared" si="4"/>
        <v>..</v>
      </c>
      <c r="R30" s="24" t="str">
        <f t="shared" si="4"/>
        <v>..</v>
      </c>
      <c r="S30" s="24" t="str">
        <f t="shared" si="4"/>
        <v>..</v>
      </c>
      <c r="T30" s="24" t="str">
        <f t="shared" si="4"/>
        <v>..</v>
      </c>
      <c r="U30" s="23" t="str">
        <f t="shared" si="4"/>
        <v>..</v>
      </c>
      <c r="V30" s="24" t="str">
        <f t="shared" si="4"/>
        <v>..</v>
      </c>
      <c r="W30" s="24" t="str">
        <f t="shared" si="4"/>
        <v>..</v>
      </c>
      <c r="X30" s="24" t="str">
        <f t="shared" si="4"/>
        <v>..</v>
      </c>
      <c r="Y30" s="13" t="str">
        <f t="shared" si="4"/>
        <v>..</v>
      </c>
    </row>
    <row r="31" spans="1:25">
      <c r="A31" s="5">
        <v>1999</v>
      </c>
      <c r="B31" s="28" t="str">
        <f t="shared" si="4"/>
        <v>..</v>
      </c>
      <c r="C31" s="22" t="str">
        <f t="shared" si="4"/>
        <v>..</v>
      </c>
      <c r="D31" s="24" t="str">
        <f t="shared" si="4"/>
        <v>..</v>
      </c>
      <c r="E31" s="24" t="str">
        <f t="shared" si="4"/>
        <v>..</v>
      </c>
      <c r="F31" s="24" t="str">
        <f t="shared" si="4"/>
        <v>..</v>
      </c>
      <c r="G31" s="24" t="str">
        <f t="shared" si="4"/>
        <v>..</v>
      </c>
      <c r="H31" s="24" t="str">
        <f t="shared" si="4"/>
        <v>..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 t="str">
        <f t="shared" si="4"/>
        <v>..</v>
      </c>
      <c r="M31" s="24" t="str">
        <f t="shared" si="4"/>
        <v>..</v>
      </c>
      <c r="N31" s="24" t="str">
        <f t="shared" si="4"/>
        <v>..</v>
      </c>
      <c r="O31" s="24" t="str">
        <f t="shared" si="4"/>
        <v>..</v>
      </c>
      <c r="P31" s="24" t="str">
        <f t="shared" si="4"/>
        <v>..</v>
      </c>
      <c r="Q31" s="24" t="str">
        <f t="shared" si="4"/>
        <v>..</v>
      </c>
      <c r="R31" s="24" t="str">
        <f t="shared" si="4"/>
        <v>..</v>
      </c>
      <c r="S31" s="24" t="str">
        <f t="shared" si="4"/>
        <v>..</v>
      </c>
      <c r="T31" s="24" t="str">
        <f t="shared" si="4"/>
        <v>..</v>
      </c>
      <c r="U31" s="23" t="str">
        <f t="shared" si="4"/>
        <v>..</v>
      </c>
      <c r="V31" s="24" t="str">
        <f t="shared" si="4"/>
        <v>..</v>
      </c>
      <c r="W31" s="24" t="str">
        <f t="shared" si="4"/>
        <v>..</v>
      </c>
      <c r="X31" s="24" t="str">
        <f t="shared" si="4"/>
        <v>..</v>
      </c>
      <c r="Y31" s="13" t="str">
        <f t="shared" si="4"/>
        <v>..</v>
      </c>
    </row>
    <row r="32" spans="1:25">
      <c r="A32" s="5">
        <v>2000</v>
      </c>
      <c r="B32" s="28" t="str">
        <f t="shared" si="4"/>
        <v>..</v>
      </c>
      <c r="C32" s="22" t="str">
        <f t="shared" si="4"/>
        <v>..</v>
      </c>
      <c r="D32" s="24" t="str">
        <f t="shared" si="4"/>
        <v>..</v>
      </c>
      <c r="E32" s="24" t="str">
        <f t="shared" si="4"/>
        <v>..</v>
      </c>
      <c r="F32" s="24" t="str">
        <f t="shared" si="4"/>
        <v>..</v>
      </c>
      <c r="G32" s="24" t="str">
        <f t="shared" si="4"/>
        <v>..</v>
      </c>
      <c r="H32" s="24" t="str">
        <f t="shared" si="4"/>
        <v>..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 t="str">
        <f t="shared" si="4"/>
        <v>..</v>
      </c>
      <c r="M32" s="24" t="str">
        <f t="shared" si="4"/>
        <v>..</v>
      </c>
      <c r="N32" s="24" t="str">
        <f t="shared" si="4"/>
        <v>..</v>
      </c>
      <c r="O32" s="24" t="str">
        <f t="shared" si="4"/>
        <v>..</v>
      </c>
      <c r="P32" s="24" t="str">
        <f t="shared" si="4"/>
        <v>..</v>
      </c>
      <c r="Q32" s="24" t="str">
        <f t="shared" si="4"/>
        <v>..</v>
      </c>
      <c r="R32" s="24" t="str">
        <f t="shared" si="4"/>
        <v>..</v>
      </c>
      <c r="S32" s="24" t="str">
        <f t="shared" si="4"/>
        <v>..</v>
      </c>
      <c r="T32" s="24" t="str">
        <f t="shared" si="4"/>
        <v>..</v>
      </c>
      <c r="U32" s="23" t="str">
        <f t="shared" si="4"/>
        <v>..</v>
      </c>
      <c r="V32" s="24" t="str">
        <f t="shared" si="4"/>
        <v>..</v>
      </c>
      <c r="W32" s="24" t="str">
        <f t="shared" si="4"/>
        <v>..</v>
      </c>
      <c r="X32" s="24" t="str">
        <f t="shared" si="4"/>
        <v>..</v>
      </c>
      <c r="Y32" s="13" t="str">
        <f t="shared" si="4"/>
        <v>..</v>
      </c>
    </row>
    <row r="33" spans="1:25">
      <c r="A33" s="5">
        <v>2001</v>
      </c>
      <c r="B33" s="28" t="str">
        <f t="shared" si="4"/>
        <v>..</v>
      </c>
      <c r="C33" s="22" t="str">
        <f t="shared" si="4"/>
        <v>..</v>
      </c>
      <c r="D33" s="24" t="str">
        <f t="shared" si="4"/>
        <v>..</v>
      </c>
      <c r="E33" s="24" t="str">
        <f t="shared" si="4"/>
        <v>..</v>
      </c>
      <c r="F33" s="24" t="str">
        <f t="shared" si="4"/>
        <v>..</v>
      </c>
      <c r="G33" s="24" t="str">
        <f t="shared" si="4"/>
        <v>..</v>
      </c>
      <c r="H33" s="24" t="str">
        <f t="shared" si="4"/>
        <v>..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 t="str">
        <f t="shared" si="4"/>
        <v>..</v>
      </c>
      <c r="M33" s="24" t="str">
        <f t="shared" si="4"/>
        <v>..</v>
      </c>
      <c r="N33" s="24" t="str">
        <f t="shared" si="4"/>
        <v>..</v>
      </c>
      <c r="O33" s="24" t="str">
        <f t="shared" si="4"/>
        <v>..</v>
      </c>
      <c r="P33" s="24" t="str">
        <f t="shared" si="4"/>
        <v>..</v>
      </c>
      <c r="Q33" s="24" t="str">
        <f t="shared" si="4"/>
        <v>..</v>
      </c>
      <c r="R33" s="24" t="str">
        <f t="shared" si="4"/>
        <v>..</v>
      </c>
      <c r="S33" s="24" t="str">
        <f t="shared" si="4"/>
        <v>..</v>
      </c>
      <c r="T33" s="24" t="str">
        <f t="shared" si="4"/>
        <v>..</v>
      </c>
      <c r="U33" s="23" t="str">
        <f t="shared" si="4"/>
        <v>..</v>
      </c>
      <c r="V33" s="24" t="str">
        <f t="shared" si="4"/>
        <v>..</v>
      </c>
      <c r="W33" s="24" t="str">
        <f t="shared" si="4"/>
        <v>..</v>
      </c>
      <c r="X33" s="24" t="str">
        <f t="shared" si="4"/>
        <v>..</v>
      </c>
      <c r="Y33" s="13" t="str">
        <f t="shared" si="4"/>
        <v>..</v>
      </c>
    </row>
    <row r="34" spans="1:25">
      <c r="A34" s="5">
        <v>2002</v>
      </c>
      <c r="B34" s="28" t="str">
        <f t="shared" si="4"/>
        <v>..</v>
      </c>
      <c r="C34" s="22" t="str">
        <f t="shared" si="4"/>
        <v>..</v>
      </c>
      <c r="D34" s="24" t="str">
        <f t="shared" si="4"/>
        <v>..</v>
      </c>
      <c r="E34" s="24" t="str">
        <f t="shared" si="4"/>
        <v>..</v>
      </c>
      <c r="F34" s="24" t="str">
        <f t="shared" si="4"/>
        <v>..</v>
      </c>
      <c r="G34" s="24" t="str">
        <f t="shared" si="4"/>
        <v>..</v>
      </c>
      <c r="H34" s="24" t="str">
        <f t="shared" si="4"/>
        <v>..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 t="str">
        <f t="shared" si="4"/>
        <v>..</v>
      </c>
      <c r="M34" s="24" t="str">
        <f t="shared" si="4"/>
        <v>..</v>
      </c>
      <c r="N34" s="24" t="str">
        <f t="shared" si="4"/>
        <v>..</v>
      </c>
      <c r="O34" s="24" t="str">
        <f t="shared" si="4"/>
        <v>..</v>
      </c>
      <c r="P34" s="24" t="str">
        <f t="shared" si="4"/>
        <v>..</v>
      </c>
      <c r="Q34" s="24" t="str">
        <f t="shared" si="4"/>
        <v>..</v>
      </c>
      <c r="R34" s="24" t="str">
        <f t="shared" si="4"/>
        <v>..</v>
      </c>
      <c r="S34" s="24" t="str">
        <f t="shared" si="4"/>
        <v>..</v>
      </c>
      <c r="T34" s="24" t="str">
        <f t="shared" si="4"/>
        <v>..</v>
      </c>
      <c r="U34" s="23" t="str">
        <f t="shared" si="4"/>
        <v>..</v>
      </c>
      <c r="V34" s="24" t="str">
        <f t="shared" si="4"/>
        <v>..</v>
      </c>
      <c r="W34" s="24" t="str">
        <f t="shared" si="4"/>
        <v>..</v>
      </c>
      <c r="X34" s="24" t="str">
        <f t="shared" si="4"/>
        <v>..</v>
      </c>
      <c r="Y34" s="13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 t="str">
        <f t="shared" si="4"/>
        <v>..</v>
      </c>
      <c r="E35" s="24" t="str">
        <f t="shared" si="4"/>
        <v>..</v>
      </c>
      <c r="F35" s="24" t="str">
        <f t="shared" si="4"/>
        <v>..</v>
      </c>
      <c r="G35" s="24" t="str">
        <f t="shared" si="4"/>
        <v>..</v>
      </c>
      <c r="H35" s="24" t="str">
        <f t="shared" si="4"/>
        <v>..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 t="str">
        <f t="shared" si="4"/>
        <v>..</v>
      </c>
      <c r="M35" s="24">
        <f t="shared" si="4"/>
        <v>6.4026669990029914</v>
      </c>
      <c r="N35" s="24" t="str">
        <f t="shared" si="4"/>
        <v>..</v>
      </c>
      <c r="O35" s="24" t="str">
        <f t="shared" si="4"/>
        <v>..</v>
      </c>
      <c r="P35" s="24">
        <f t="shared" si="4"/>
        <v>10.552716849451645</v>
      </c>
      <c r="Q35" s="24" t="str">
        <f t="shared" si="4"/>
        <v>..</v>
      </c>
      <c r="R35" s="24" t="str">
        <f t="shared" si="4"/>
        <v>..</v>
      </c>
      <c r="S35" s="24" t="str">
        <f t="shared" si="4"/>
        <v>..</v>
      </c>
      <c r="T35" s="24" t="str">
        <f t="shared" si="4"/>
        <v>..</v>
      </c>
      <c r="U35" s="23" t="str">
        <f t="shared" si="4"/>
        <v>..</v>
      </c>
      <c r="V35" s="24" t="str">
        <f t="shared" si="4"/>
        <v>..</v>
      </c>
      <c r="W35" s="24">
        <f t="shared" si="4"/>
        <v>46.906156530408779</v>
      </c>
      <c r="X35" s="24" t="str">
        <f t="shared" si="4"/>
        <v>..</v>
      </c>
      <c r="Y35" s="13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 t="str">
        <f t="shared" si="4"/>
        <v>..</v>
      </c>
      <c r="E36" s="24" t="str">
        <f t="shared" si="4"/>
        <v>..</v>
      </c>
      <c r="F36" s="24" t="str">
        <f t="shared" si="4"/>
        <v>..</v>
      </c>
      <c r="G36" s="24" t="str">
        <f t="shared" si="4"/>
        <v>..</v>
      </c>
      <c r="H36" s="24" t="str">
        <f t="shared" si="4"/>
        <v>..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 t="str">
        <f t="shared" si="4"/>
        <v>..</v>
      </c>
      <c r="M36" s="24" t="str">
        <f t="shared" si="4"/>
        <v>..</v>
      </c>
      <c r="N36" s="24" t="str">
        <f t="shared" si="4"/>
        <v>..</v>
      </c>
      <c r="O36" s="24" t="str">
        <f t="shared" si="4"/>
        <v>..</v>
      </c>
      <c r="P36" s="24">
        <f t="shared" si="4"/>
        <v>9.716968827442285</v>
      </c>
      <c r="Q36" s="24" t="str">
        <f t="shared" si="4"/>
        <v>..</v>
      </c>
      <c r="R36" s="24" t="str">
        <f t="shared" si="4"/>
        <v>..</v>
      </c>
      <c r="S36" s="24" t="str">
        <f t="shared" si="4"/>
        <v>..</v>
      </c>
      <c r="T36" s="24" t="str">
        <f t="shared" si="4"/>
        <v>..</v>
      </c>
      <c r="U36" s="23" t="str">
        <f t="shared" si="4"/>
        <v>..</v>
      </c>
      <c r="V36" s="24" t="str">
        <f t="shared" si="4"/>
        <v>..</v>
      </c>
      <c r="W36" s="24" t="str">
        <f t="shared" si="4"/>
        <v>..</v>
      </c>
      <c r="X36" s="24" t="str">
        <f t="shared" si="4"/>
        <v>..</v>
      </c>
      <c r="Y36" s="13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 t="str">
        <f t="shared" si="4"/>
        <v>..</v>
      </c>
      <c r="E37" s="24" t="str">
        <f t="shared" si="4"/>
        <v>..</v>
      </c>
      <c r="F37" s="24" t="str">
        <f t="shared" si="4"/>
        <v>..</v>
      </c>
      <c r="G37" s="24" t="str">
        <f t="shared" si="4"/>
        <v>..</v>
      </c>
      <c r="H37" s="24" t="str">
        <f t="shared" si="4"/>
        <v>..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 t="str">
        <f t="shared" si="4"/>
        <v>..</v>
      </c>
      <c r="M37" s="24">
        <f t="shared" si="4"/>
        <v>9.3522162720175483</v>
      </c>
      <c r="N37" s="24" t="str">
        <f t="shared" si="4"/>
        <v>..</v>
      </c>
      <c r="O37" s="24">
        <f t="shared" si="4"/>
        <v>6.7617265630040642</v>
      </c>
      <c r="P37" s="24">
        <f t="shared" si="4"/>
        <v>8.7812116910768427</v>
      </c>
      <c r="Q37" s="24" t="str">
        <f t="shared" si="4"/>
        <v>..</v>
      </c>
      <c r="R37" s="24" t="str">
        <f t="shared" si="4"/>
        <v>..</v>
      </c>
      <c r="S37" s="24" t="str">
        <f t="shared" si="4"/>
        <v>..</v>
      </c>
      <c r="T37" s="24" t="str">
        <f t="shared" si="4"/>
        <v>..</v>
      </c>
      <c r="U37" s="23" t="str">
        <f t="shared" si="4"/>
        <v>..</v>
      </c>
      <c r="V37" s="24" t="str">
        <f t="shared" si="4"/>
        <v>..</v>
      </c>
      <c r="W37" s="24">
        <f t="shared" si="4"/>
        <v>38.621846570746499</v>
      </c>
      <c r="X37" s="24" t="str">
        <f t="shared" si="4"/>
        <v>..</v>
      </c>
      <c r="Y37" s="13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 t="str">
        <f t="shared" si="4"/>
        <v>..</v>
      </c>
      <c r="E38" s="24" t="str">
        <f t="shared" si="4"/>
        <v>..</v>
      </c>
      <c r="F38" s="24" t="str">
        <f t="shared" si="4"/>
        <v>..</v>
      </c>
      <c r="G38" s="24" t="str">
        <f t="shared" si="4"/>
        <v>..</v>
      </c>
      <c r="H38" s="24" t="str">
        <f t="shared" si="4"/>
        <v>..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 t="str">
        <f t="shared" si="4"/>
        <v>..</v>
      </c>
      <c r="M38" s="24">
        <f t="shared" si="4"/>
        <v>8.9704449496589795</v>
      </c>
      <c r="N38" s="24" t="str">
        <f t="shared" si="4"/>
        <v>..</v>
      </c>
      <c r="O38" s="24">
        <f t="shared" si="4"/>
        <v>8.5904514452744394</v>
      </c>
      <c r="P38" s="24">
        <f t="shared" si="4"/>
        <v>10.191620656057161</v>
      </c>
      <c r="Q38" s="24" t="str">
        <f t="shared" si="4"/>
        <v>..</v>
      </c>
      <c r="R38" s="24" t="str">
        <f t="shared" si="4"/>
        <v>..</v>
      </c>
      <c r="S38" s="24" t="str">
        <f t="shared" si="4"/>
        <v>..</v>
      </c>
      <c r="T38" s="24" t="str">
        <f t="shared" si="4"/>
        <v>..</v>
      </c>
      <c r="U38" s="23" t="str">
        <f t="shared" si="4"/>
        <v>..</v>
      </c>
      <c r="V38" s="24" t="str">
        <f t="shared" si="4"/>
        <v>..</v>
      </c>
      <c r="W38" s="24">
        <f t="shared" si="4"/>
        <v>33.861643390711265</v>
      </c>
      <c r="X38" s="24" t="str">
        <f t="shared" si="4"/>
        <v>..</v>
      </c>
      <c r="Y38" s="13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 t="str">
        <f t="shared" si="4"/>
        <v>..</v>
      </c>
      <c r="E39" s="24" t="str">
        <f t="shared" si="4"/>
        <v>..</v>
      </c>
      <c r="F39" s="24" t="str">
        <f t="shared" si="4"/>
        <v>..</v>
      </c>
      <c r="G39" s="24" t="str">
        <f t="shared" si="4"/>
        <v>..</v>
      </c>
      <c r="H39" s="24" t="str">
        <f t="shared" si="4"/>
        <v>..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 t="str">
        <f t="shared" si="4"/>
        <v>..</v>
      </c>
      <c r="M39" s="24">
        <f t="shared" si="4"/>
        <v>9.8494663458572393</v>
      </c>
      <c r="N39" s="24" t="str">
        <f t="shared" si="4"/>
        <v>..</v>
      </c>
      <c r="O39" s="24">
        <f t="shared" si="4"/>
        <v>9.1060521932259846</v>
      </c>
      <c r="P39" s="24">
        <f t="shared" si="4"/>
        <v>8.4274168671725569</v>
      </c>
      <c r="Q39" s="24" t="str">
        <f t="shared" si="4"/>
        <v>..</v>
      </c>
      <c r="R39" s="24" t="str">
        <f t="shared" si="4"/>
        <v>..</v>
      </c>
      <c r="S39" s="24" t="str">
        <f t="shared" si="4"/>
        <v>..</v>
      </c>
      <c r="T39" s="24" t="str">
        <f t="shared" si="4"/>
        <v>..</v>
      </c>
      <c r="U39" s="23" t="str">
        <f t="shared" si="4"/>
        <v>..</v>
      </c>
      <c r="V39" s="24" t="str">
        <f t="shared" si="4"/>
        <v>..</v>
      </c>
      <c r="W39" s="24">
        <f t="shared" si="4"/>
        <v>32.352396816583379</v>
      </c>
      <c r="X39" s="24" t="str">
        <f t="shared" si="4"/>
        <v>..</v>
      </c>
      <c r="Y39" s="13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 t="str">
        <f t="shared" si="4"/>
        <v>..</v>
      </c>
      <c r="E40" s="24" t="str">
        <f t="shared" si="4"/>
        <v>..</v>
      </c>
      <c r="F40" s="24" t="str">
        <f t="shared" si="4"/>
        <v>..</v>
      </c>
      <c r="G40" s="24" t="str">
        <f t="shared" si="4"/>
        <v>..</v>
      </c>
      <c r="H40" s="24" t="str">
        <f t="shared" si="4"/>
        <v>..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 t="str">
        <f t="shared" si="4"/>
        <v>..</v>
      </c>
      <c r="M40" s="24">
        <f t="shared" si="4"/>
        <v>9.9578842172888855</v>
      </c>
      <c r="N40" s="24" t="str">
        <f t="shared" si="4"/>
        <v>..</v>
      </c>
      <c r="O40" s="24">
        <f t="shared" si="4"/>
        <v>7.1025769148404594</v>
      </c>
      <c r="P40" s="24">
        <f t="shared" si="4"/>
        <v>8.8692983082304231</v>
      </c>
      <c r="Q40" s="24" t="str">
        <f t="shared" ref="Q40:Y40" si="5">IF(ISERROR((Q16/$B16)*100),"..",(Q16/$B16)*100)</f>
        <v>..</v>
      </c>
      <c r="R40" s="24" t="str">
        <f t="shared" si="5"/>
        <v>..</v>
      </c>
      <c r="S40" s="24" t="str">
        <f t="shared" si="5"/>
        <v>..</v>
      </c>
      <c r="T40" s="24" t="str">
        <f t="shared" si="5"/>
        <v>..</v>
      </c>
      <c r="U40" s="23" t="str">
        <f t="shared" si="5"/>
        <v>..</v>
      </c>
      <c r="V40" s="24" t="str">
        <f t="shared" si="5"/>
        <v>..</v>
      </c>
      <c r="W40" s="24">
        <f t="shared" si="5"/>
        <v>33.942465557855662</v>
      </c>
      <c r="X40" s="24" t="str">
        <f t="shared" si="5"/>
        <v>..</v>
      </c>
      <c r="Y40" s="13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 t="str">
        <f t="shared" si="6"/>
        <v>..</v>
      </c>
      <c r="E41" s="24" t="str">
        <f t="shared" si="6"/>
        <v>..</v>
      </c>
      <c r="F41" s="24" t="str">
        <f t="shared" si="6"/>
        <v>..</v>
      </c>
      <c r="G41" s="24" t="str">
        <f t="shared" si="6"/>
        <v>..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>
        <f t="shared" si="6"/>
        <v>9.6065371146055085</v>
      </c>
      <c r="N41" s="24" t="str">
        <f t="shared" si="6"/>
        <v>..</v>
      </c>
      <c r="O41" s="24">
        <f t="shared" si="6"/>
        <v>4.0170294582160277</v>
      </c>
      <c r="P41" s="24">
        <f t="shared" si="6"/>
        <v>4.0788299114193505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 t="str">
        <f t="shared" si="6"/>
        <v>..</v>
      </c>
      <c r="W41" s="24">
        <f t="shared" si="6"/>
        <v>49.996566641488712</v>
      </c>
      <c r="X41" s="24" t="str">
        <f t="shared" si="6"/>
        <v>..</v>
      </c>
      <c r="Y41" s="13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 t="str">
        <f t="shared" si="6"/>
        <v>..</v>
      </c>
      <c r="E42" s="24" t="str">
        <f t="shared" si="6"/>
        <v>..</v>
      </c>
      <c r="F42" s="24" t="str">
        <f t="shared" si="6"/>
        <v>..</v>
      </c>
      <c r="G42" s="24" t="str">
        <f t="shared" si="6"/>
        <v>..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>
        <f t="shared" si="6"/>
        <v>8.7597843103148367</v>
      </c>
      <c r="N42" s="24" t="str">
        <f t="shared" si="6"/>
        <v>..</v>
      </c>
      <c r="O42" s="24" t="str">
        <f t="shared" si="6"/>
        <v>..</v>
      </c>
      <c r="P42" s="24">
        <f t="shared" si="6"/>
        <v>3.8058792833536268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 t="str">
        <f t="shared" si="6"/>
        <v>..</v>
      </c>
      <c r="W42" s="24">
        <f t="shared" si="6"/>
        <v>50.137415202643943</v>
      </c>
      <c r="X42" s="24" t="str">
        <f t="shared" si="6"/>
        <v>..</v>
      </c>
      <c r="Y42" s="13" t="str">
        <f t="shared" si="6"/>
        <v>..</v>
      </c>
    </row>
    <row r="44" spans="1:25">
      <c r="B44" s="1" t="s">
        <v>20</v>
      </c>
      <c r="C44" s="1" t="s">
        <v>92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L45" s="1" t="s">
        <v>93</v>
      </c>
    </row>
    <row r="46" spans="1:25">
      <c r="K46" s="1" t="s">
        <v>20</v>
      </c>
      <c r="L46" s="1" t="s">
        <v>92</v>
      </c>
      <c r="V46" s="1" t="s">
        <v>20</v>
      </c>
      <c r="W46" s="1" t="s">
        <v>92</v>
      </c>
    </row>
    <row r="49" spans="1:25" ht="12.75">
      <c r="B49" s="7" t="str">
        <f>'Table of Contents'!B67</f>
        <v>Table 48: Real Gross Investment (Fixed, Non-Res), Nova Scotia, Business Sector Industries, 1997-2010</v>
      </c>
      <c r="K49" s="7" t="str">
        <f>B49 &amp; " (continued)"</f>
        <v>Table 48: Real Gross Investment (Fixed, Non-Res), Nova Scotia, Business Sector Industries, 1997-2010 (continued)</v>
      </c>
      <c r="V49" s="7" t="str">
        <f>K49</f>
        <v>Table 48: Real Gross Investment (Fixed, Non-Res), Nova Scotia, Business Sector Industries, 1997-2010 (continued)</v>
      </c>
    </row>
    <row r="51" spans="1:25" ht="33.75">
      <c r="A51" s="4"/>
      <c r="B51" s="26" t="s">
        <v>4</v>
      </c>
      <c r="C51" s="14" t="s">
        <v>3</v>
      </c>
      <c r="D51" s="3" t="s">
        <v>2</v>
      </c>
      <c r="E51" s="3" t="s">
        <v>1</v>
      </c>
      <c r="F51" s="3" t="s">
        <v>0</v>
      </c>
      <c r="G51" s="3" t="s">
        <v>5</v>
      </c>
      <c r="H51" s="3" t="s">
        <v>6</v>
      </c>
      <c r="I51" s="3" t="s">
        <v>7</v>
      </c>
      <c r="J51" s="16" t="s">
        <v>8</v>
      </c>
      <c r="K51" s="3" t="s">
        <v>9</v>
      </c>
      <c r="L51" s="3" t="s">
        <v>10</v>
      </c>
      <c r="M51" s="3" t="s">
        <v>11</v>
      </c>
      <c r="N51" s="3" t="s">
        <v>12</v>
      </c>
      <c r="O51" s="3" t="s">
        <v>13</v>
      </c>
      <c r="P51" s="3" t="s">
        <v>18</v>
      </c>
      <c r="Q51" s="3" t="s">
        <v>14</v>
      </c>
      <c r="R51" s="3" t="s">
        <v>19</v>
      </c>
      <c r="S51" s="3" t="s">
        <v>15</v>
      </c>
      <c r="T51" s="3" t="s">
        <v>16</v>
      </c>
      <c r="U51" s="16" t="s">
        <v>17</v>
      </c>
      <c r="V51" s="3" t="s">
        <v>29</v>
      </c>
      <c r="W51" s="3" t="s">
        <v>27</v>
      </c>
      <c r="X51" s="3" t="s">
        <v>28</v>
      </c>
      <c r="Y51" s="30" t="s">
        <v>34</v>
      </c>
    </row>
    <row r="52" spans="1:25">
      <c r="A52" s="5"/>
      <c r="B52" s="77" t="s">
        <v>60</v>
      </c>
      <c r="C52" s="78"/>
      <c r="D52" s="78"/>
      <c r="E52" s="78"/>
      <c r="F52" s="78"/>
      <c r="G52" s="78"/>
      <c r="H52" s="78"/>
      <c r="I52" s="78"/>
      <c r="J52" s="78"/>
      <c r="K52" s="78" t="s">
        <v>60</v>
      </c>
      <c r="L52" s="78"/>
      <c r="M52" s="78"/>
      <c r="N52" s="78"/>
      <c r="O52" s="78"/>
      <c r="P52" s="78"/>
      <c r="Q52" s="78"/>
      <c r="R52" s="78"/>
      <c r="S52" s="78"/>
      <c r="T52" s="78"/>
      <c r="U52" s="79"/>
      <c r="V52" s="75" t="s">
        <v>60</v>
      </c>
      <c r="W52" s="76"/>
      <c r="X52" s="76"/>
      <c r="Y52" s="76"/>
    </row>
    <row r="53" spans="1:25">
      <c r="A53" s="5">
        <v>1997</v>
      </c>
      <c r="B53" s="27">
        <v>2690</v>
      </c>
      <c r="C53" s="15" t="s">
        <v>33</v>
      </c>
      <c r="D53" s="25">
        <v>98.8</v>
      </c>
      <c r="E53" s="25">
        <v>161.1</v>
      </c>
      <c r="F53" s="25" t="s">
        <v>33</v>
      </c>
      <c r="G53" s="25">
        <v>76.5</v>
      </c>
      <c r="H53" s="25">
        <v>995</v>
      </c>
      <c r="I53" s="25" t="s">
        <v>33</v>
      </c>
      <c r="J53" s="17" t="s">
        <v>33</v>
      </c>
      <c r="K53" s="25" t="s">
        <v>33</v>
      </c>
      <c r="L53" s="25" t="s">
        <v>33</v>
      </c>
      <c r="M53" s="25">
        <v>115.8</v>
      </c>
      <c r="N53" s="25" t="s">
        <v>33</v>
      </c>
      <c r="O53" s="25">
        <v>203.5</v>
      </c>
      <c r="P53" s="25">
        <v>357</v>
      </c>
      <c r="Q53" s="25" t="s">
        <v>33</v>
      </c>
      <c r="R53" s="25" t="s">
        <v>33</v>
      </c>
      <c r="S53" s="25" t="s">
        <v>33</v>
      </c>
      <c r="T53" s="25" t="s">
        <v>33</v>
      </c>
      <c r="U53" s="17" t="s">
        <v>33</v>
      </c>
      <c r="V53" s="25">
        <f>B53-D53</f>
        <v>2591.1999999999998</v>
      </c>
      <c r="W53" s="25">
        <v>1366.2</v>
      </c>
      <c r="X53" s="25" t="s">
        <v>33</v>
      </c>
      <c r="Y53" s="13" t="s">
        <v>33</v>
      </c>
    </row>
    <row r="54" spans="1:25">
      <c r="A54" s="5">
        <v>1998</v>
      </c>
      <c r="B54" s="27">
        <v>3180.5</v>
      </c>
      <c r="C54" s="15" t="s">
        <v>33</v>
      </c>
      <c r="D54" s="25">
        <v>128.6</v>
      </c>
      <c r="E54" s="25">
        <v>1167.0999999999999</v>
      </c>
      <c r="F54" s="25" t="s">
        <v>33</v>
      </c>
      <c r="G54" s="25">
        <v>78.3</v>
      </c>
      <c r="H54" s="25">
        <v>357.7</v>
      </c>
      <c r="I54" s="25" t="s">
        <v>33</v>
      </c>
      <c r="J54" s="17" t="s">
        <v>33</v>
      </c>
      <c r="K54" s="25" t="s">
        <v>33</v>
      </c>
      <c r="L54" s="25" t="s">
        <v>33</v>
      </c>
      <c r="M54" s="25">
        <v>93.6</v>
      </c>
      <c r="N54" s="25" t="s">
        <v>33</v>
      </c>
      <c r="O54" s="25">
        <v>173.4</v>
      </c>
      <c r="P54" s="25">
        <v>280.2</v>
      </c>
      <c r="Q54" s="25" t="s">
        <v>33</v>
      </c>
      <c r="R54" s="25" t="s">
        <v>33</v>
      </c>
      <c r="S54" s="25" t="s">
        <v>33</v>
      </c>
      <c r="T54" s="25" t="s">
        <v>33</v>
      </c>
      <c r="U54" s="17" t="s">
        <v>33</v>
      </c>
      <c r="V54" s="25">
        <f t="shared" ref="V54:V66" si="7">B54-D54</f>
        <v>3051.9</v>
      </c>
      <c r="W54" s="25">
        <v>1760.8</v>
      </c>
      <c r="X54" s="25" t="s">
        <v>33</v>
      </c>
      <c r="Y54" s="13" t="s">
        <v>33</v>
      </c>
    </row>
    <row r="55" spans="1:25">
      <c r="A55" s="5">
        <v>1999</v>
      </c>
      <c r="B55" s="27">
        <v>4035.8</v>
      </c>
      <c r="C55" s="15" t="s">
        <v>33</v>
      </c>
      <c r="D55" s="25">
        <v>108.5</v>
      </c>
      <c r="E55" s="25">
        <v>1421.2</v>
      </c>
      <c r="F55" s="25" t="s">
        <v>33</v>
      </c>
      <c r="G55" s="25">
        <v>98.1</v>
      </c>
      <c r="H55" s="25">
        <v>420.9</v>
      </c>
      <c r="I55" s="25" t="s">
        <v>33</v>
      </c>
      <c r="J55" s="17" t="s">
        <v>33</v>
      </c>
      <c r="K55" s="25" t="s">
        <v>33</v>
      </c>
      <c r="L55" s="25" t="s">
        <v>33</v>
      </c>
      <c r="M55" s="25">
        <v>110.2</v>
      </c>
      <c r="N55" s="25" t="s">
        <v>33</v>
      </c>
      <c r="O55" s="25">
        <v>314.2</v>
      </c>
      <c r="P55" s="25">
        <v>366.7</v>
      </c>
      <c r="Q55" s="25" t="s">
        <v>33</v>
      </c>
      <c r="R55" s="25" t="s">
        <v>33</v>
      </c>
      <c r="S55" s="25" t="s">
        <v>33</v>
      </c>
      <c r="T55" s="25" t="s">
        <v>33</v>
      </c>
      <c r="U55" s="17" t="s">
        <v>33</v>
      </c>
      <c r="V55" s="25">
        <f t="shared" si="7"/>
        <v>3927.3</v>
      </c>
      <c r="W55" s="25">
        <v>2075.6</v>
      </c>
      <c r="X55" s="25" t="s">
        <v>33</v>
      </c>
      <c r="Y55" s="13" t="s">
        <v>33</v>
      </c>
    </row>
    <row r="56" spans="1:25">
      <c r="A56" s="5">
        <v>2000</v>
      </c>
      <c r="B56" s="27">
        <v>3175.1</v>
      </c>
      <c r="C56" s="15" t="s">
        <v>33</v>
      </c>
      <c r="D56" s="25">
        <v>113</v>
      </c>
      <c r="E56" s="25">
        <v>719.2</v>
      </c>
      <c r="F56" s="25" t="s">
        <v>33</v>
      </c>
      <c r="G56" s="25">
        <v>96.2</v>
      </c>
      <c r="H56" s="25">
        <v>425.4</v>
      </c>
      <c r="I56" s="25" t="s">
        <v>33</v>
      </c>
      <c r="J56" s="17" t="s">
        <v>33</v>
      </c>
      <c r="K56" s="25" t="s">
        <v>33</v>
      </c>
      <c r="L56" s="25" t="s">
        <v>33</v>
      </c>
      <c r="M56" s="25">
        <v>108.4</v>
      </c>
      <c r="N56" s="25" t="s">
        <v>33</v>
      </c>
      <c r="O56" s="25">
        <v>327.7</v>
      </c>
      <c r="P56" s="25">
        <v>385.4</v>
      </c>
      <c r="Q56" s="25" t="s">
        <v>33</v>
      </c>
      <c r="R56" s="25" t="s">
        <v>33</v>
      </c>
      <c r="S56" s="25" t="s">
        <v>33</v>
      </c>
      <c r="T56" s="25" t="s">
        <v>33</v>
      </c>
      <c r="U56" s="17" t="s">
        <v>33</v>
      </c>
      <c r="V56" s="25">
        <f t="shared" si="7"/>
        <v>3062.1</v>
      </c>
      <c r="W56" s="25">
        <v>1409.1</v>
      </c>
      <c r="X56" s="25" t="s">
        <v>33</v>
      </c>
      <c r="Y56" s="13" t="s">
        <v>33</v>
      </c>
    </row>
    <row r="57" spans="1:25">
      <c r="A57" s="5">
        <v>2001</v>
      </c>
      <c r="B57" s="27">
        <v>3189.8</v>
      </c>
      <c r="C57" s="15" t="s">
        <v>33</v>
      </c>
      <c r="D57" s="25">
        <v>115.9</v>
      </c>
      <c r="E57" s="25">
        <v>780.9</v>
      </c>
      <c r="F57" s="25" t="s">
        <v>33</v>
      </c>
      <c r="G57" s="25">
        <v>94.7</v>
      </c>
      <c r="H57" s="25">
        <v>459.8</v>
      </c>
      <c r="I57" s="25" t="s">
        <v>33</v>
      </c>
      <c r="J57" s="17" t="s">
        <v>33</v>
      </c>
      <c r="K57" s="25" t="s">
        <v>33</v>
      </c>
      <c r="L57" s="25" t="s">
        <v>33</v>
      </c>
      <c r="M57" s="25">
        <v>196</v>
      </c>
      <c r="N57" s="25" t="s">
        <v>33</v>
      </c>
      <c r="O57" s="25">
        <v>317</v>
      </c>
      <c r="P57" s="25">
        <v>308.5</v>
      </c>
      <c r="Q57" s="25" t="s">
        <v>33</v>
      </c>
      <c r="R57" s="25" t="s">
        <v>33</v>
      </c>
      <c r="S57" s="25" t="s">
        <v>33</v>
      </c>
      <c r="T57" s="25" t="s">
        <v>33</v>
      </c>
      <c r="U57" s="17" t="s">
        <v>33</v>
      </c>
      <c r="V57" s="25">
        <f t="shared" si="7"/>
        <v>3073.9</v>
      </c>
      <c r="W57" s="25">
        <v>1454.2</v>
      </c>
      <c r="X57" s="25" t="s">
        <v>33</v>
      </c>
      <c r="Y57" s="13" t="s">
        <v>33</v>
      </c>
    </row>
    <row r="58" spans="1:25">
      <c r="A58" s="5">
        <v>2002</v>
      </c>
      <c r="B58" s="27">
        <v>3431.7</v>
      </c>
      <c r="C58" s="15" t="s">
        <v>33</v>
      </c>
      <c r="D58" s="25">
        <v>132.1</v>
      </c>
      <c r="E58" s="25" t="s">
        <v>33</v>
      </c>
      <c r="F58" s="25" t="s">
        <v>33</v>
      </c>
      <c r="G58" s="25">
        <v>79.900000000000006</v>
      </c>
      <c r="H58" s="25">
        <v>439.1</v>
      </c>
      <c r="I58" s="25" t="s">
        <v>33</v>
      </c>
      <c r="J58" s="17" t="s">
        <v>33</v>
      </c>
      <c r="K58" s="25" t="s">
        <v>33</v>
      </c>
      <c r="L58" s="25" t="s">
        <v>33</v>
      </c>
      <c r="M58" s="25">
        <v>203.6</v>
      </c>
      <c r="N58" s="25" t="s">
        <v>33</v>
      </c>
      <c r="O58" s="25">
        <v>348.2</v>
      </c>
      <c r="P58" s="25">
        <v>329.4</v>
      </c>
      <c r="Q58" s="25" t="s">
        <v>33</v>
      </c>
      <c r="R58" s="25" t="s">
        <v>33</v>
      </c>
      <c r="S58" s="25" t="s">
        <v>33</v>
      </c>
      <c r="T58" s="25" t="s">
        <v>33</v>
      </c>
      <c r="U58" s="17" t="s">
        <v>33</v>
      </c>
      <c r="V58" s="25">
        <f t="shared" si="7"/>
        <v>3299.6</v>
      </c>
      <c r="W58" s="25">
        <v>1524.5</v>
      </c>
      <c r="X58" s="25" t="s">
        <v>33</v>
      </c>
      <c r="Y58" s="13" t="s">
        <v>33</v>
      </c>
    </row>
    <row r="59" spans="1:25">
      <c r="A59" s="5">
        <v>2003</v>
      </c>
      <c r="B59" s="27">
        <v>3289.8</v>
      </c>
      <c r="C59" s="15" t="s">
        <v>33</v>
      </c>
      <c r="D59" s="25">
        <v>133.80000000000001</v>
      </c>
      <c r="E59" s="25" t="s">
        <v>33</v>
      </c>
      <c r="F59" s="25" t="s">
        <v>33</v>
      </c>
      <c r="G59" s="25">
        <v>89.2</v>
      </c>
      <c r="H59" s="25">
        <v>454.4</v>
      </c>
      <c r="I59" s="25" t="s">
        <v>33</v>
      </c>
      <c r="J59" s="17" t="s">
        <v>33</v>
      </c>
      <c r="K59" s="25" t="s">
        <v>33</v>
      </c>
      <c r="L59" s="25" t="s">
        <v>33</v>
      </c>
      <c r="M59" s="25">
        <v>210.4</v>
      </c>
      <c r="N59" s="25" t="s">
        <v>33</v>
      </c>
      <c r="O59" s="25">
        <v>303.10000000000002</v>
      </c>
      <c r="P59" s="25">
        <v>347.9</v>
      </c>
      <c r="Q59" s="25" t="s">
        <v>33</v>
      </c>
      <c r="R59" s="25" t="s">
        <v>33</v>
      </c>
      <c r="S59" s="25" t="s">
        <v>33</v>
      </c>
      <c r="T59" s="25" t="s">
        <v>33</v>
      </c>
      <c r="U59" s="17" t="s">
        <v>33</v>
      </c>
      <c r="V59" s="25">
        <f t="shared" si="7"/>
        <v>3156</v>
      </c>
      <c r="W59" s="25">
        <v>1531.7</v>
      </c>
      <c r="X59" s="25" t="s">
        <v>33</v>
      </c>
      <c r="Y59" s="13" t="s">
        <v>33</v>
      </c>
    </row>
    <row r="60" spans="1:25">
      <c r="A60" s="5">
        <v>2004</v>
      </c>
      <c r="B60" s="27">
        <v>3184.4</v>
      </c>
      <c r="C60" s="15" t="s">
        <v>33</v>
      </c>
      <c r="D60" s="25">
        <v>128</v>
      </c>
      <c r="E60" s="25" t="s">
        <v>33</v>
      </c>
      <c r="F60" s="25" t="s">
        <v>33</v>
      </c>
      <c r="G60" s="25">
        <v>103.1</v>
      </c>
      <c r="H60" s="25">
        <v>415.5</v>
      </c>
      <c r="I60" s="25" t="s">
        <v>33</v>
      </c>
      <c r="J60" s="17" t="s">
        <v>33</v>
      </c>
      <c r="K60" s="25" t="s">
        <v>33</v>
      </c>
      <c r="L60" s="25" t="s">
        <v>33</v>
      </c>
      <c r="M60" s="25">
        <v>283.7</v>
      </c>
      <c r="N60" s="25" t="s">
        <v>33</v>
      </c>
      <c r="O60" s="25">
        <v>241.9</v>
      </c>
      <c r="P60" s="25">
        <v>319</v>
      </c>
      <c r="Q60" s="25" t="s">
        <v>33</v>
      </c>
      <c r="R60" s="25" t="s">
        <v>33</v>
      </c>
      <c r="S60" s="25" t="s">
        <v>33</v>
      </c>
      <c r="T60" s="25" t="s">
        <v>33</v>
      </c>
      <c r="U60" s="17" t="s">
        <v>33</v>
      </c>
      <c r="V60" s="25">
        <f t="shared" si="7"/>
        <v>3056.4</v>
      </c>
      <c r="W60" s="25">
        <v>1378</v>
      </c>
      <c r="X60" s="25" t="s">
        <v>33</v>
      </c>
      <c r="Y60" s="13" t="s">
        <v>33</v>
      </c>
    </row>
    <row r="61" spans="1:25">
      <c r="A61" s="5">
        <v>2005</v>
      </c>
      <c r="B61" s="27">
        <v>3263.4</v>
      </c>
      <c r="C61" s="15" t="s">
        <v>33</v>
      </c>
      <c r="D61" s="25">
        <v>122.4</v>
      </c>
      <c r="E61" s="25" t="s">
        <v>33</v>
      </c>
      <c r="F61" s="25" t="s">
        <v>33</v>
      </c>
      <c r="G61" s="25">
        <v>111.3</v>
      </c>
      <c r="H61" s="25">
        <v>466.7</v>
      </c>
      <c r="I61" s="25" t="s">
        <v>33</v>
      </c>
      <c r="J61" s="17" t="s">
        <v>33</v>
      </c>
      <c r="K61" s="25" t="s">
        <v>33</v>
      </c>
      <c r="L61" s="25" t="s">
        <v>33</v>
      </c>
      <c r="M61" s="25">
        <v>296.10000000000002</v>
      </c>
      <c r="N61" s="25" t="s">
        <v>33</v>
      </c>
      <c r="O61" s="25">
        <v>247.5</v>
      </c>
      <c r="P61" s="25">
        <v>302.3</v>
      </c>
      <c r="Q61" s="25" t="s">
        <v>33</v>
      </c>
      <c r="R61" s="25" t="s">
        <v>33</v>
      </c>
      <c r="S61" s="25" t="s">
        <v>33</v>
      </c>
      <c r="T61" s="25" t="s">
        <v>33</v>
      </c>
      <c r="U61" s="17" t="s">
        <v>33</v>
      </c>
      <c r="V61" s="25">
        <f t="shared" si="7"/>
        <v>3141</v>
      </c>
      <c r="W61" s="25">
        <v>1211.3</v>
      </c>
      <c r="X61" s="25" t="s">
        <v>33</v>
      </c>
      <c r="Y61" s="13" t="s">
        <v>33</v>
      </c>
    </row>
    <row r="62" spans="1:25">
      <c r="A62" s="5">
        <v>2006</v>
      </c>
      <c r="B62" s="27">
        <v>3273.1</v>
      </c>
      <c r="C62" s="15" t="s">
        <v>33</v>
      </c>
      <c r="D62" s="25">
        <v>109</v>
      </c>
      <c r="E62" s="25" t="s">
        <v>33</v>
      </c>
      <c r="F62" s="25" t="s">
        <v>33</v>
      </c>
      <c r="G62" s="25">
        <v>129.19999999999999</v>
      </c>
      <c r="H62" s="25">
        <v>438.5</v>
      </c>
      <c r="I62" s="25" t="s">
        <v>33</v>
      </c>
      <c r="J62" s="17" t="s">
        <v>33</v>
      </c>
      <c r="K62" s="25" t="s">
        <v>33</v>
      </c>
      <c r="L62" s="25" t="s">
        <v>33</v>
      </c>
      <c r="M62" s="25">
        <v>279.3</v>
      </c>
      <c r="N62" s="25" t="s">
        <v>33</v>
      </c>
      <c r="O62" s="25">
        <v>319.89999999999998</v>
      </c>
      <c r="P62" s="25">
        <v>356.1</v>
      </c>
      <c r="Q62" s="25" t="s">
        <v>33</v>
      </c>
      <c r="R62" s="25" t="s">
        <v>33</v>
      </c>
      <c r="S62" s="25" t="s">
        <v>33</v>
      </c>
      <c r="T62" s="25" t="s">
        <v>33</v>
      </c>
      <c r="U62" s="17" t="s">
        <v>33</v>
      </c>
      <c r="V62" s="25">
        <f t="shared" si="7"/>
        <v>3164.1</v>
      </c>
      <c r="W62" s="25">
        <v>1061.5999999999999</v>
      </c>
      <c r="X62" s="25" t="s">
        <v>33</v>
      </c>
      <c r="Y62" s="13" t="s">
        <v>33</v>
      </c>
    </row>
    <row r="63" spans="1:25">
      <c r="A63" s="5">
        <v>2007</v>
      </c>
      <c r="B63" s="27">
        <v>3428.1</v>
      </c>
      <c r="C63" s="15" t="s">
        <v>33</v>
      </c>
      <c r="D63" s="25">
        <v>109.8</v>
      </c>
      <c r="E63" s="25" t="s">
        <v>33</v>
      </c>
      <c r="F63" s="25" t="s">
        <v>33</v>
      </c>
      <c r="G63" s="25">
        <v>140.1</v>
      </c>
      <c r="H63" s="25" t="s">
        <v>33</v>
      </c>
      <c r="I63" s="25" t="s">
        <v>33</v>
      </c>
      <c r="J63" s="17" t="s">
        <v>33</v>
      </c>
      <c r="K63" s="25" t="s">
        <v>33</v>
      </c>
      <c r="L63" s="25" t="s">
        <v>33</v>
      </c>
      <c r="M63" s="25">
        <v>315.3</v>
      </c>
      <c r="N63" s="25" t="s">
        <v>33</v>
      </c>
      <c r="O63" s="25">
        <v>363.6</v>
      </c>
      <c r="P63" s="25">
        <v>317.5</v>
      </c>
      <c r="Q63" s="25" t="s">
        <v>33</v>
      </c>
      <c r="R63" s="25" t="s">
        <v>33</v>
      </c>
      <c r="S63" s="25" t="s">
        <v>33</v>
      </c>
      <c r="T63" s="25" t="s">
        <v>33</v>
      </c>
      <c r="U63" s="17" t="s">
        <v>33</v>
      </c>
      <c r="V63" s="25">
        <f t="shared" si="7"/>
        <v>3318.2999999999997</v>
      </c>
      <c r="W63" s="25">
        <v>1052.0999999999999</v>
      </c>
      <c r="X63" s="25" t="s">
        <v>33</v>
      </c>
      <c r="Y63" s="13" t="s">
        <v>33</v>
      </c>
    </row>
    <row r="64" spans="1:25">
      <c r="A64" s="5">
        <v>2008</v>
      </c>
      <c r="B64" s="27">
        <v>2904.7</v>
      </c>
      <c r="C64" s="15" t="s">
        <v>33</v>
      </c>
      <c r="D64" s="25">
        <v>111.7</v>
      </c>
      <c r="E64" s="25" t="s">
        <v>33</v>
      </c>
      <c r="F64" s="25" t="s">
        <v>33</v>
      </c>
      <c r="G64" s="25">
        <v>140.9</v>
      </c>
      <c r="H64" s="25" t="s">
        <v>33</v>
      </c>
      <c r="I64" s="25" t="s">
        <v>33</v>
      </c>
      <c r="J64" s="17" t="s">
        <v>33</v>
      </c>
      <c r="K64" s="25" t="s">
        <v>33</v>
      </c>
      <c r="L64" s="25" t="s">
        <v>33</v>
      </c>
      <c r="M64" s="25">
        <v>269.7</v>
      </c>
      <c r="N64" s="25" t="s">
        <v>33</v>
      </c>
      <c r="O64" s="25">
        <v>244.1</v>
      </c>
      <c r="P64" s="25">
        <v>291.89999999999998</v>
      </c>
      <c r="Q64" s="25" t="s">
        <v>33</v>
      </c>
      <c r="R64" s="25" t="s">
        <v>33</v>
      </c>
      <c r="S64" s="25" t="s">
        <v>33</v>
      </c>
      <c r="T64" s="25" t="s">
        <v>33</v>
      </c>
      <c r="U64" s="17" t="s">
        <v>33</v>
      </c>
      <c r="V64" s="25">
        <f t="shared" si="7"/>
        <v>2793</v>
      </c>
      <c r="W64" s="25">
        <v>925.2</v>
      </c>
      <c r="X64" s="25" t="s">
        <v>33</v>
      </c>
      <c r="Y64" s="13" t="s">
        <v>33</v>
      </c>
    </row>
    <row r="65" spans="1:25">
      <c r="A65" s="5">
        <v>2009</v>
      </c>
      <c r="B65" s="27">
        <v>2909.3</v>
      </c>
      <c r="C65" s="15" t="s">
        <v>33</v>
      </c>
      <c r="D65" s="25">
        <v>84.7</v>
      </c>
      <c r="E65" s="25" t="s">
        <v>33</v>
      </c>
      <c r="F65" s="25" t="s">
        <v>33</v>
      </c>
      <c r="G65" s="25">
        <v>121</v>
      </c>
      <c r="H65" s="25" t="s">
        <v>33</v>
      </c>
      <c r="I65" s="25" t="s">
        <v>33</v>
      </c>
      <c r="J65" s="17" t="s">
        <v>33</v>
      </c>
      <c r="K65" s="25" t="s">
        <v>33</v>
      </c>
      <c r="L65" s="25" t="s">
        <v>33</v>
      </c>
      <c r="M65" s="25">
        <v>261.8</v>
      </c>
      <c r="N65" s="25" t="s">
        <v>33</v>
      </c>
      <c r="O65" s="25">
        <v>137.4</v>
      </c>
      <c r="P65" s="25">
        <v>134.69999999999999</v>
      </c>
      <c r="Q65" s="25" t="s">
        <v>33</v>
      </c>
      <c r="R65" s="25" t="s">
        <v>33</v>
      </c>
      <c r="S65" s="25" t="s">
        <v>33</v>
      </c>
      <c r="T65" s="25" t="s">
        <v>33</v>
      </c>
      <c r="U65" s="17" t="s">
        <v>33</v>
      </c>
      <c r="V65" s="25">
        <f t="shared" si="7"/>
        <v>2824.6000000000004</v>
      </c>
      <c r="W65" s="25">
        <v>1358.5</v>
      </c>
      <c r="X65" s="25" t="s">
        <v>33</v>
      </c>
      <c r="Y65" s="13" t="s">
        <v>33</v>
      </c>
    </row>
    <row r="66" spans="1:25">
      <c r="A66" s="5">
        <v>2010</v>
      </c>
      <c r="B66" s="27">
        <v>2928</v>
      </c>
      <c r="C66" s="15" t="s">
        <v>33</v>
      </c>
      <c r="D66" s="25">
        <v>74.7</v>
      </c>
      <c r="E66" s="25" t="s">
        <v>33</v>
      </c>
      <c r="F66" s="25" t="s">
        <v>33</v>
      </c>
      <c r="G66" s="25">
        <v>138.80000000000001</v>
      </c>
      <c r="H66" s="25" t="s">
        <v>33</v>
      </c>
      <c r="I66" s="25" t="s">
        <v>33</v>
      </c>
      <c r="J66" s="17" t="s">
        <v>33</v>
      </c>
      <c r="K66" s="25" t="s">
        <v>33</v>
      </c>
      <c r="L66" s="25" t="s">
        <v>33</v>
      </c>
      <c r="M66" s="25">
        <v>236.8</v>
      </c>
      <c r="N66" s="25" t="s">
        <v>33</v>
      </c>
      <c r="O66" s="25" t="s">
        <v>33</v>
      </c>
      <c r="P66" s="25">
        <v>130.9</v>
      </c>
      <c r="Q66" s="25" t="s">
        <v>33</v>
      </c>
      <c r="R66" s="25" t="s">
        <v>33</v>
      </c>
      <c r="S66" s="25" t="s">
        <v>33</v>
      </c>
      <c r="T66" s="25" t="s">
        <v>33</v>
      </c>
      <c r="U66" s="17" t="s">
        <v>33</v>
      </c>
      <c r="V66" s="25">
        <f t="shared" si="7"/>
        <v>2853.3</v>
      </c>
      <c r="W66" s="25">
        <v>1355.4</v>
      </c>
      <c r="X66" s="25" t="s">
        <v>33</v>
      </c>
      <c r="Y66" s="13" t="s">
        <v>33</v>
      </c>
    </row>
    <row r="68" spans="1:25">
      <c r="A68" s="4"/>
      <c r="B68" s="10" t="s">
        <v>21</v>
      </c>
      <c r="C68" s="8"/>
      <c r="D68" s="8"/>
      <c r="E68" s="8"/>
      <c r="F68" s="8"/>
      <c r="G68" s="8"/>
      <c r="H68" s="8"/>
      <c r="I68" s="8"/>
      <c r="J68" s="8"/>
      <c r="K68" s="10" t="s">
        <v>21</v>
      </c>
      <c r="L68" s="10"/>
      <c r="M68" s="8"/>
      <c r="N68" s="8"/>
      <c r="O68" s="8"/>
      <c r="P68" s="8"/>
      <c r="Q68" s="8"/>
      <c r="R68" s="8"/>
      <c r="S68" s="8"/>
      <c r="T68" s="8"/>
      <c r="U68" s="8"/>
      <c r="V68" s="10" t="s">
        <v>21</v>
      </c>
      <c r="W68" s="8"/>
      <c r="X68" s="8"/>
      <c r="Y68" s="2"/>
    </row>
    <row r="69" spans="1:25">
      <c r="A69" s="29" t="s">
        <v>22</v>
      </c>
      <c r="B69" s="18">
        <f>IF(ISERROR((POWER(VLOOKUP(VALUE(RIGHT($A69,4)),$A$51:$Y$67,COLUMN(B$67),)/VLOOKUP(VALUE(LEFT($A69,4)),$A$51:$Y$67,COLUMN(B$67),),1/(VALUE(RIGHT($A69,4))-VALUE(LEFT($A69,4))))-1)*100),"n.a.",(POWER(VLOOKUP(VALUE(RIGHT($A69,4)),$A$51:$Y$67,COLUMN(B$67),)/VLOOKUP(VALUE(LEFT($A69,4)),$A$51:$Y$67,COLUMN(B$67),),1/(VALUE(RIGHT($A69,4))-VALUE(LEFT($A69,4))))-1)*100)</f>
        <v>0.65427263065402919</v>
      </c>
      <c r="C69" s="9" t="str">
        <f t="shared" ref="C69:R71" si="8">IF(ISERROR((POWER(VLOOKUP(VALUE(RIGHT($A69,4)),$A$51:$Y$67,COLUMN(C$67),)/VLOOKUP(VALUE(LEFT($A69,4)),$A$51:$Y$67,COLUMN(C$67),),1/(VALUE(RIGHT($A69,4))-VALUE(LEFT($A69,4))))-1)*100),"n.a.",(POWER(VLOOKUP(VALUE(RIGHT($A69,4)),$A$51:$Y$67,COLUMN(C$67),)/VLOOKUP(VALUE(LEFT($A69,4)),$A$51:$Y$67,COLUMN(C$67),),1/(VALUE(RIGHT($A69,4))-VALUE(LEFT($A69,4))))-1)*100)</f>
        <v>n.a.</v>
      </c>
      <c r="D69" s="9">
        <f t="shared" si="8"/>
        <v>-2.1279369649352398</v>
      </c>
      <c r="E69" s="9" t="str">
        <f t="shared" si="8"/>
        <v>n.a.</v>
      </c>
      <c r="F69" s="9" t="str">
        <f t="shared" si="8"/>
        <v>n.a.</v>
      </c>
      <c r="G69" s="9">
        <f t="shared" si="8"/>
        <v>4.6892663252178224</v>
      </c>
      <c r="H69" s="9" t="str">
        <f t="shared" si="8"/>
        <v>n.a.</v>
      </c>
      <c r="I69" s="9" t="str">
        <f t="shared" si="8"/>
        <v>n.a.</v>
      </c>
      <c r="J69" s="20" t="str">
        <f t="shared" si="8"/>
        <v>n.a.</v>
      </c>
      <c r="K69" s="9" t="str">
        <f t="shared" si="8"/>
        <v>n.a.</v>
      </c>
      <c r="L69" s="9" t="str">
        <f t="shared" si="8"/>
        <v>n.a.</v>
      </c>
      <c r="M69" s="9">
        <f t="shared" si="8"/>
        <v>5.6569169117513196</v>
      </c>
      <c r="N69" s="9" t="str">
        <f t="shared" si="8"/>
        <v>n.a.</v>
      </c>
      <c r="O69" s="9" t="str">
        <f t="shared" si="8"/>
        <v>n.a.</v>
      </c>
      <c r="P69" s="9">
        <f t="shared" si="8"/>
        <v>-7.4274093356691324</v>
      </c>
      <c r="Q69" s="9" t="str">
        <f t="shared" si="8"/>
        <v>n.a.</v>
      </c>
      <c r="R69" s="9" t="str">
        <f t="shared" si="8"/>
        <v>n.a.</v>
      </c>
      <c r="S69" s="9" t="str">
        <f t="shared" ref="S69:Y71" si="9">IF(ISERROR((POWER(VLOOKUP(VALUE(RIGHT($A69,4)),$A$51:$Y$67,COLUMN(S$67),)/VLOOKUP(VALUE(LEFT($A69,4)),$A$51:$Y$67,COLUMN(S$67),),1/(VALUE(RIGHT($A69,4))-VALUE(LEFT($A69,4))))-1)*100),"n.a.",(POWER(VLOOKUP(VALUE(RIGHT($A69,4)),$A$51:$Y$67,COLUMN(S$67),)/VLOOKUP(VALUE(LEFT($A69,4)),$A$51:$Y$67,COLUMN(S$67),),1/(VALUE(RIGHT($A69,4))-VALUE(LEFT($A69,4))))-1)*100)</f>
        <v>n.a.</v>
      </c>
      <c r="T69" s="9" t="str">
        <f t="shared" si="9"/>
        <v>n.a.</v>
      </c>
      <c r="U69" s="20" t="str">
        <f t="shared" si="9"/>
        <v>n.a.</v>
      </c>
      <c r="V69" s="9">
        <f t="shared" si="9"/>
        <v>0.74394694666148897</v>
      </c>
      <c r="W69" s="9">
        <f t="shared" si="9"/>
        <v>-6.1031749552076242E-2</v>
      </c>
      <c r="X69" s="9" t="str">
        <f t="shared" si="9"/>
        <v>n.a.</v>
      </c>
      <c r="Y69" s="13" t="str">
        <f t="shared" si="9"/>
        <v>n.a.</v>
      </c>
    </row>
    <row r="70" spans="1:25">
      <c r="A70" s="29" t="s">
        <v>23</v>
      </c>
      <c r="B70" s="19">
        <f t="shared" ref="B70:B71" si="10">IF(ISERROR((POWER(VLOOKUP(VALUE(RIGHT($A70,4)),$A$51:$Y$67,COLUMN(B$67),)/VLOOKUP(VALUE(LEFT($A70,4)),$A$51:$Y$67,COLUMN(B$67),),1/(VALUE(RIGHT($A70,4))-VALUE(LEFT($A70,4))))-1)*100),"n.a.",(POWER(VLOOKUP(VALUE(RIGHT($A70,4)),$A$51:$Y$67,COLUMN(B$67),)/VLOOKUP(VALUE(LEFT($A70,4)),$A$51:$Y$67,COLUMN(B$67),),1/(VALUE(RIGHT($A70,4))-VALUE(LEFT($A70,4))))-1)*100)</f>
        <v>5.6821668715474782</v>
      </c>
      <c r="C70" s="9" t="str">
        <f t="shared" si="8"/>
        <v>n.a.</v>
      </c>
      <c r="D70" s="9">
        <f t="shared" si="8"/>
        <v>4.5780403858691532</v>
      </c>
      <c r="E70" s="9">
        <f t="shared" si="8"/>
        <v>64.658711558539167</v>
      </c>
      <c r="F70" s="9" t="str">
        <f t="shared" si="8"/>
        <v>n.a.</v>
      </c>
      <c r="G70" s="9">
        <f t="shared" si="8"/>
        <v>7.9372160197884511</v>
      </c>
      <c r="H70" s="9">
        <f t="shared" si="8"/>
        <v>-24.665923581046311</v>
      </c>
      <c r="I70" s="9" t="str">
        <f t="shared" si="8"/>
        <v>n.a.</v>
      </c>
      <c r="J70" s="21" t="str">
        <f t="shared" si="8"/>
        <v>n.a.</v>
      </c>
      <c r="K70" s="9" t="str">
        <f t="shared" si="8"/>
        <v>n.a.</v>
      </c>
      <c r="L70" s="9" t="str">
        <f t="shared" si="8"/>
        <v>n.a.</v>
      </c>
      <c r="M70" s="9">
        <f t="shared" si="8"/>
        <v>-2.1771659016901923</v>
      </c>
      <c r="N70" s="9" t="str">
        <f t="shared" si="8"/>
        <v>n.a.</v>
      </c>
      <c r="O70" s="9">
        <f t="shared" si="8"/>
        <v>17.211622024977814</v>
      </c>
      <c r="P70" s="9">
        <f t="shared" si="8"/>
        <v>2.5843626930225572</v>
      </c>
      <c r="Q70" s="9" t="str">
        <f t="shared" si="8"/>
        <v>n.a.</v>
      </c>
      <c r="R70" s="9" t="str">
        <f t="shared" si="8"/>
        <v>n.a.</v>
      </c>
      <c r="S70" s="9" t="str">
        <f t="shared" si="9"/>
        <v>n.a.</v>
      </c>
      <c r="T70" s="9" t="str">
        <f t="shared" si="9"/>
        <v>n.a.</v>
      </c>
      <c r="U70" s="21" t="str">
        <f t="shared" si="9"/>
        <v>n.a.</v>
      </c>
      <c r="V70" s="9">
        <f t="shared" si="9"/>
        <v>5.7238114500743009</v>
      </c>
      <c r="W70" s="9">
        <f t="shared" si="9"/>
        <v>1.0359302999148445</v>
      </c>
      <c r="X70" s="9" t="str">
        <f t="shared" si="9"/>
        <v>n.a.</v>
      </c>
      <c r="Y70" s="13" t="str">
        <f t="shared" si="9"/>
        <v>n.a.</v>
      </c>
    </row>
    <row r="71" spans="1:25">
      <c r="A71" s="29" t="s">
        <v>24</v>
      </c>
      <c r="B71" s="19">
        <f t="shared" si="10"/>
        <v>-0.8069220816929179</v>
      </c>
      <c r="C71" s="9" t="str">
        <f t="shared" si="8"/>
        <v>n.a.</v>
      </c>
      <c r="D71" s="9">
        <f t="shared" si="8"/>
        <v>-4.0545871756941025</v>
      </c>
      <c r="E71" s="9" t="str">
        <f t="shared" si="8"/>
        <v>n.a.</v>
      </c>
      <c r="F71" s="9" t="str">
        <f t="shared" si="8"/>
        <v>n.a.</v>
      </c>
      <c r="G71" s="9">
        <f t="shared" si="8"/>
        <v>3.7340751737231948</v>
      </c>
      <c r="H71" s="9" t="str">
        <f t="shared" si="8"/>
        <v>n.a.</v>
      </c>
      <c r="I71" s="9" t="str">
        <f t="shared" si="8"/>
        <v>n.a.</v>
      </c>
      <c r="J71" s="21" t="str">
        <f t="shared" si="8"/>
        <v>n.a.</v>
      </c>
      <c r="K71" s="9" t="str">
        <f t="shared" si="8"/>
        <v>n.a.</v>
      </c>
      <c r="L71" s="9" t="str">
        <f t="shared" si="8"/>
        <v>n.a.</v>
      </c>
      <c r="M71" s="9">
        <f t="shared" si="8"/>
        <v>8.1272708798533202</v>
      </c>
      <c r="N71" s="9" t="str">
        <f t="shared" si="8"/>
        <v>n.a.</v>
      </c>
      <c r="O71" s="9" t="str">
        <f t="shared" si="8"/>
        <v>n.a.</v>
      </c>
      <c r="P71" s="9">
        <f t="shared" si="8"/>
        <v>-10.235876698260904</v>
      </c>
      <c r="Q71" s="9" t="str">
        <f t="shared" si="8"/>
        <v>n.a.</v>
      </c>
      <c r="R71" s="9" t="str">
        <f t="shared" si="8"/>
        <v>n.a.</v>
      </c>
      <c r="S71" s="9" t="str">
        <f t="shared" si="9"/>
        <v>n.a.</v>
      </c>
      <c r="T71" s="9" t="str">
        <f t="shared" si="9"/>
        <v>n.a.</v>
      </c>
      <c r="U71" s="21" t="str">
        <f t="shared" si="9"/>
        <v>n.a.</v>
      </c>
      <c r="V71" s="9">
        <f t="shared" si="9"/>
        <v>-0.70375929329473674</v>
      </c>
      <c r="W71" s="9">
        <f t="shared" si="9"/>
        <v>-0.38779202713109528</v>
      </c>
      <c r="X71" s="9" t="str">
        <f t="shared" si="9"/>
        <v>n.a.</v>
      </c>
      <c r="Y71" s="13" t="str">
        <f t="shared" si="9"/>
        <v>n.a.</v>
      </c>
    </row>
    <row r="73" spans="1:25">
      <c r="B73" s="1" t="s">
        <v>20</v>
      </c>
      <c r="C73" s="1" t="s">
        <v>92</v>
      </c>
      <c r="K73" s="1" t="s">
        <v>30</v>
      </c>
      <c r="L73" s="1" t="s">
        <v>39</v>
      </c>
      <c r="V73" s="1" t="s">
        <v>30</v>
      </c>
      <c r="W73" s="1" t="s">
        <v>62</v>
      </c>
    </row>
    <row r="74" spans="1:25">
      <c r="L74" s="1" t="s">
        <v>93</v>
      </c>
      <c r="V74" s="1" t="s">
        <v>20</v>
      </c>
      <c r="W74" s="1" t="s">
        <v>92</v>
      </c>
    </row>
    <row r="75" spans="1:25">
      <c r="K75" s="1" t="s">
        <v>20</v>
      </c>
      <c r="L75" s="1" t="s">
        <v>92</v>
      </c>
    </row>
  </sheetData>
  <mergeCells count="9">
    <mergeCell ref="B52:J52"/>
    <mergeCell ref="K52:U52"/>
    <mergeCell ref="V52:Y52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7" max="16383" man="1"/>
  </rowBreaks>
  <colBreaks count="1" manualBreakCount="1">
    <brk id="1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74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Contents'!B68</f>
        <v>Table 49: Nominal Depreciation, Nova Scotia, Business Sector Industries, 1997-2010</v>
      </c>
      <c r="K1" s="7" t="str">
        <f>B1 &amp; " (continued)"</f>
        <v>Table 49: Nominal Depreciation, Nova Scotia, Business Sector Industries, 1997-2010 (continued)</v>
      </c>
      <c r="L1" s="7"/>
      <c r="V1" s="7" t="str">
        <f>K1</f>
        <v>Table 49: Nominal Depreciation,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 t="s">
        <v>33</v>
      </c>
      <c r="C5" s="15" t="s">
        <v>33</v>
      </c>
      <c r="D5" s="25" t="s">
        <v>33</v>
      </c>
      <c r="E5" s="25" t="s">
        <v>33</v>
      </c>
      <c r="F5" s="25" t="s">
        <v>33</v>
      </c>
      <c r="G5" s="25" t="s">
        <v>33</v>
      </c>
      <c r="H5" s="25" t="s">
        <v>33</v>
      </c>
      <c r="I5" s="25" t="s">
        <v>33</v>
      </c>
      <c r="J5" s="17" t="s">
        <v>33</v>
      </c>
      <c r="K5" s="25" t="s">
        <v>33</v>
      </c>
      <c r="L5" s="25" t="s">
        <v>33</v>
      </c>
      <c r="M5" s="25" t="s">
        <v>33</v>
      </c>
      <c r="N5" s="25" t="s">
        <v>33</v>
      </c>
      <c r="O5" s="25" t="s">
        <v>33</v>
      </c>
      <c r="P5" s="25" t="s">
        <v>33</v>
      </c>
      <c r="Q5" s="25" t="s">
        <v>33</v>
      </c>
      <c r="R5" s="25" t="s">
        <v>33</v>
      </c>
      <c r="S5" s="25" t="s">
        <v>33</v>
      </c>
      <c r="T5" s="25" t="s">
        <v>33</v>
      </c>
      <c r="U5" s="17" t="s">
        <v>33</v>
      </c>
      <c r="V5" s="25" t="s">
        <v>33</v>
      </c>
      <c r="W5" s="25" t="s">
        <v>33</v>
      </c>
      <c r="X5" s="25" t="s">
        <v>33</v>
      </c>
      <c r="Y5" s="46" t="s">
        <v>33</v>
      </c>
    </row>
    <row r="6" spans="1:25">
      <c r="A6" s="5">
        <v>1998</v>
      </c>
      <c r="B6" s="27" t="s">
        <v>33</v>
      </c>
      <c r="C6" s="15" t="s">
        <v>33</v>
      </c>
      <c r="D6" s="25" t="s">
        <v>33</v>
      </c>
      <c r="E6" s="25" t="s">
        <v>33</v>
      </c>
      <c r="F6" s="25" t="s">
        <v>33</v>
      </c>
      <c r="G6" s="25" t="s">
        <v>33</v>
      </c>
      <c r="H6" s="25" t="s">
        <v>33</v>
      </c>
      <c r="I6" s="25" t="s">
        <v>33</v>
      </c>
      <c r="J6" s="17" t="s">
        <v>33</v>
      </c>
      <c r="K6" s="25" t="s">
        <v>33</v>
      </c>
      <c r="L6" s="25" t="s">
        <v>33</v>
      </c>
      <c r="M6" s="25" t="s">
        <v>33</v>
      </c>
      <c r="N6" s="25" t="s">
        <v>33</v>
      </c>
      <c r="O6" s="25" t="s">
        <v>33</v>
      </c>
      <c r="P6" s="25" t="s">
        <v>33</v>
      </c>
      <c r="Q6" s="25" t="s">
        <v>33</v>
      </c>
      <c r="R6" s="25" t="s">
        <v>33</v>
      </c>
      <c r="S6" s="25" t="s">
        <v>33</v>
      </c>
      <c r="T6" s="25" t="s">
        <v>33</v>
      </c>
      <c r="U6" s="17" t="s">
        <v>33</v>
      </c>
      <c r="V6" s="25" t="s">
        <v>33</v>
      </c>
      <c r="W6" s="25" t="s">
        <v>33</v>
      </c>
      <c r="X6" s="25" t="s">
        <v>33</v>
      </c>
      <c r="Y6" s="46" t="s">
        <v>33</v>
      </c>
    </row>
    <row r="7" spans="1:25">
      <c r="A7" s="5">
        <v>1999</v>
      </c>
      <c r="B7" s="27" t="s">
        <v>33</v>
      </c>
      <c r="C7" s="15" t="s">
        <v>33</v>
      </c>
      <c r="D7" s="25" t="s">
        <v>33</v>
      </c>
      <c r="E7" s="25" t="s">
        <v>33</v>
      </c>
      <c r="F7" s="25" t="s">
        <v>33</v>
      </c>
      <c r="G7" s="25" t="s">
        <v>33</v>
      </c>
      <c r="H7" s="25" t="s">
        <v>33</v>
      </c>
      <c r="I7" s="25" t="s">
        <v>33</v>
      </c>
      <c r="J7" s="17" t="s">
        <v>33</v>
      </c>
      <c r="K7" s="25" t="s">
        <v>33</v>
      </c>
      <c r="L7" s="25" t="s">
        <v>33</v>
      </c>
      <c r="M7" s="25" t="s">
        <v>33</v>
      </c>
      <c r="N7" s="25" t="s">
        <v>33</v>
      </c>
      <c r="O7" s="25" t="s">
        <v>33</v>
      </c>
      <c r="P7" s="25" t="s">
        <v>33</v>
      </c>
      <c r="Q7" s="25" t="s">
        <v>33</v>
      </c>
      <c r="R7" s="25" t="s">
        <v>33</v>
      </c>
      <c r="S7" s="25" t="s">
        <v>33</v>
      </c>
      <c r="T7" s="25" t="s">
        <v>33</v>
      </c>
      <c r="U7" s="17" t="s">
        <v>33</v>
      </c>
      <c r="V7" s="25" t="s">
        <v>33</v>
      </c>
      <c r="W7" s="25" t="s">
        <v>33</v>
      </c>
      <c r="X7" s="25" t="s">
        <v>33</v>
      </c>
      <c r="Y7" s="46" t="s">
        <v>33</v>
      </c>
    </row>
    <row r="8" spans="1:25">
      <c r="A8" s="5">
        <v>2000</v>
      </c>
      <c r="B8" s="27" t="s">
        <v>33</v>
      </c>
      <c r="C8" s="15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  <c r="I8" s="25" t="s">
        <v>33</v>
      </c>
      <c r="J8" s="17" t="s">
        <v>33</v>
      </c>
      <c r="K8" s="25" t="s">
        <v>33</v>
      </c>
      <c r="L8" s="25" t="s">
        <v>33</v>
      </c>
      <c r="M8" s="25" t="s">
        <v>33</v>
      </c>
      <c r="N8" s="25" t="s">
        <v>33</v>
      </c>
      <c r="O8" s="25" t="s">
        <v>33</v>
      </c>
      <c r="P8" s="25" t="s">
        <v>33</v>
      </c>
      <c r="Q8" s="25" t="s">
        <v>33</v>
      </c>
      <c r="R8" s="25" t="s">
        <v>33</v>
      </c>
      <c r="S8" s="25" t="s">
        <v>33</v>
      </c>
      <c r="T8" s="25" t="s">
        <v>33</v>
      </c>
      <c r="U8" s="17" t="s">
        <v>33</v>
      </c>
      <c r="V8" s="25" t="s">
        <v>33</v>
      </c>
      <c r="W8" s="25" t="s">
        <v>33</v>
      </c>
      <c r="X8" s="25" t="s">
        <v>33</v>
      </c>
      <c r="Y8" s="46" t="s">
        <v>33</v>
      </c>
    </row>
    <row r="9" spans="1:25">
      <c r="A9" s="5">
        <v>2001</v>
      </c>
      <c r="B9" s="27" t="s">
        <v>33</v>
      </c>
      <c r="C9" s="1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 t="s">
        <v>33</v>
      </c>
      <c r="J9" s="17" t="s">
        <v>33</v>
      </c>
      <c r="K9" s="25" t="s">
        <v>33</v>
      </c>
      <c r="L9" s="25" t="s">
        <v>33</v>
      </c>
      <c r="M9" s="25" t="s">
        <v>33</v>
      </c>
      <c r="N9" s="25" t="s">
        <v>33</v>
      </c>
      <c r="O9" s="25" t="s">
        <v>33</v>
      </c>
      <c r="P9" s="25" t="s">
        <v>33</v>
      </c>
      <c r="Q9" s="25" t="s">
        <v>33</v>
      </c>
      <c r="R9" s="25" t="s">
        <v>33</v>
      </c>
      <c r="S9" s="25" t="s">
        <v>33</v>
      </c>
      <c r="T9" s="25" t="s">
        <v>33</v>
      </c>
      <c r="U9" s="17" t="s">
        <v>33</v>
      </c>
      <c r="V9" s="25" t="s">
        <v>33</v>
      </c>
      <c r="W9" s="25" t="s">
        <v>33</v>
      </c>
      <c r="X9" s="25" t="s">
        <v>33</v>
      </c>
      <c r="Y9" s="46" t="s">
        <v>33</v>
      </c>
    </row>
    <row r="10" spans="1:25">
      <c r="A10" s="5">
        <v>2002</v>
      </c>
      <c r="B10" s="27">
        <v>2999.7</v>
      </c>
      <c r="C10" s="15" t="s">
        <v>33</v>
      </c>
      <c r="D10" s="25" t="s">
        <v>33</v>
      </c>
      <c r="E10" s="25" t="s">
        <v>33</v>
      </c>
      <c r="F10" s="25" t="s">
        <v>33</v>
      </c>
      <c r="G10" s="25" t="s">
        <v>33</v>
      </c>
      <c r="H10" s="25" t="s">
        <v>33</v>
      </c>
      <c r="I10" s="25" t="s">
        <v>33</v>
      </c>
      <c r="J10" s="17" t="s">
        <v>33</v>
      </c>
      <c r="K10" s="25" t="s">
        <v>33</v>
      </c>
      <c r="L10" s="25" t="s">
        <v>33</v>
      </c>
      <c r="M10" s="25">
        <v>145.9</v>
      </c>
      <c r="N10" s="25" t="s">
        <v>33</v>
      </c>
      <c r="O10" s="25">
        <v>298.8</v>
      </c>
      <c r="P10" s="25">
        <v>306.5</v>
      </c>
      <c r="Q10" s="25" t="s">
        <v>33</v>
      </c>
      <c r="R10" s="25" t="s">
        <v>33</v>
      </c>
      <c r="S10" s="25" t="s">
        <v>33</v>
      </c>
      <c r="T10" s="25" t="s">
        <v>33</v>
      </c>
      <c r="U10" s="17" t="s">
        <v>33</v>
      </c>
      <c r="V10" s="25" t="s">
        <v>33</v>
      </c>
      <c r="W10" s="25" t="s">
        <v>33</v>
      </c>
      <c r="X10" s="25" t="s">
        <v>33</v>
      </c>
      <c r="Y10" s="46" t="s">
        <v>33</v>
      </c>
    </row>
    <row r="11" spans="1:25">
      <c r="A11" s="5">
        <v>2003</v>
      </c>
      <c r="B11" s="27">
        <v>3040.7</v>
      </c>
      <c r="C11" s="15" t="s">
        <v>33</v>
      </c>
      <c r="D11" s="25">
        <v>114.2</v>
      </c>
      <c r="E11" s="25" t="s">
        <v>33</v>
      </c>
      <c r="F11" s="25" t="s">
        <v>33</v>
      </c>
      <c r="G11" s="25" t="s">
        <v>33</v>
      </c>
      <c r="H11" s="25">
        <v>458.4</v>
      </c>
      <c r="I11" s="25" t="s">
        <v>33</v>
      </c>
      <c r="J11" s="17" t="s">
        <v>33</v>
      </c>
      <c r="K11" s="25" t="s">
        <v>33</v>
      </c>
      <c r="L11" s="25" t="s">
        <v>33</v>
      </c>
      <c r="M11" s="25">
        <v>159.5</v>
      </c>
      <c r="N11" s="25" t="s">
        <v>33</v>
      </c>
      <c r="O11" s="25">
        <v>286</v>
      </c>
      <c r="P11" s="25">
        <v>315</v>
      </c>
      <c r="Q11" s="25" t="s">
        <v>33</v>
      </c>
      <c r="R11" s="25" t="s">
        <v>33</v>
      </c>
      <c r="S11" s="25" t="s">
        <v>33</v>
      </c>
      <c r="T11" s="25" t="s">
        <v>33</v>
      </c>
      <c r="U11" s="17" t="s">
        <v>33</v>
      </c>
      <c r="V11" s="25" t="s">
        <v>33</v>
      </c>
      <c r="W11" s="25">
        <v>1368</v>
      </c>
      <c r="X11" s="25" t="s">
        <v>33</v>
      </c>
      <c r="Y11" s="46" t="s">
        <v>33</v>
      </c>
    </row>
    <row r="12" spans="1:25">
      <c r="A12" s="5">
        <v>2004</v>
      </c>
      <c r="B12" s="27">
        <v>3053.8</v>
      </c>
      <c r="C12" s="1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5" t="s">
        <v>33</v>
      </c>
      <c r="I12" s="25" t="s">
        <v>33</v>
      </c>
      <c r="J12" s="17" t="s">
        <v>33</v>
      </c>
      <c r="K12" s="25" t="s">
        <v>33</v>
      </c>
      <c r="L12" s="25" t="s">
        <v>33</v>
      </c>
      <c r="M12" s="25">
        <v>171.5</v>
      </c>
      <c r="N12" s="25" t="s">
        <v>33</v>
      </c>
      <c r="O12" s="25">
        <v>262.2</v>
      </c>
      <c r="P12" s="25">
        <v>312.5</v>
      </c>
      <c r="Q12" s="25" t="s">
        <v>33</v>
      </c>
      <c r="R12" s="25" t="s">
        <v>33</v>
      </c>
      <c r="S12" s="25" t="s">
        <v>33</v>
      </c>
      <c r="T12" s="25" t="s">
        <v>33</v>
      </c>
      <c r="U12" s="17" t="s">
        <v>33</v>
      </c>
      <c r="V12" s="25" t="s">
        <v>33</v>
      </c>
      <c r="W12" s="25">
        <v>1393.7</v>
      </c>
      <c r="X12" s="25" t="s">
        <v>33</v>
      </c>
      <c r="Y12" s="46" t="s">
        <v>33</v>
      </c>
    </row>
    <row r="13" spans="1:25">
      <c r="A13" s="5">
        <v>2005</v>
      </c>
      <c r="B13" s="27">
        <v>3079.2</v>
      </c>
      <c r="C13" s="15" t="s">
        <v>33</v>
      </c>
      <c r="D13" s="25">
        <v>121.4</v>
      </c>
      <c r="E13" s="25" t="s">
        <v>33</v>
      </c>
      <c r="F13" s="25" t="s">
        <v>33</v>
      </c>
      <c r="G13" s="25" t="s">
        <v>33</v>
      </c>
      <c r="H13" s="25">
        <v>435.7</v>
      </c>
      <c r="I13" s="25" t="s">
        <v>33</v>
      </c>
      <c r="J13" s="17" t="s">
        <v>33</v>
      </c>
      <c r="K13" s="25" t="s">
        <v>33</v>
      </c>
      <c r="L13" s="25" t="s">
        <v>33</v>
      </c>
      <c r="M13" s="25">
        <v>193.8</v>
      </c>
      <c r="N13" s="25" t="s">
        <v>33</v>
      </c>
      <c r="O13" s="25">
        <v>245.2</v>
      </c>
      <c r="P13" s="25">
        <v>300.3</v>
      </c>
      <c r="Q13" s="25" t="s">
        <v>33</v>
      </c>
      <c r="R13" s="25" t="s">
        <v>33</v>
      </c>
      <c r="S13" s="25" t="s">
        <v>33</v>
      </c>
      <c r="T13" s="25" t="s">
        <v>33</v>
      </c>
      <c r="U13" s="17" t="s">
        <v>33</v>
      </c>
      <c r="V13" s="25" t="s">
        <v>33</v>
      </c>
      <c r="W13" s="25">
        <v>1384.6</v>
      </c>
      <c r="X13" s="25" t="s">
        <v>33</v>
      </c>
      <c r="Y13" s="46" t="s">
        <v>33</v>
      </c>
    </row>
    <row r="14" spans="1:25">
      <c r="A14" s="5">
        <v>2006</v>
      </c>
      <c r="B14" s="27">
        <v>3123</v>
      </c>
      <c r="C14" s="15" t="s">
        <v>33</v>
      </c>
      <c r="D14" s="25">
        <v>122.3</v>
      </c>
      <c r="E14" s="25" t="s">
        <v>33</v>
      </c>
      <c r="F14" s="25" t="s">
        <v>33</v>
      </c>
      <c r="G14" s="25">
        <v>88.5</v>
      </c>
      <c r="H14" s="25">
        <v>431.7</v>
      </c>
      <c r="I14" s="25" t="s">
        <v>33</v>
      </c>
      <c r="J14" s="17" t="s">
        <v>33</v>
      </c>
      <c r="K14" s="25" t="s">
        <v>33</v>
      </c>
      <c r="L14" s="25" t="s">
        <v>33</v>
      </c>
      <c r="M14" s="25">
        <v>205.1</v>
      </c>
      <c r="N14" s="25" t="s">
        <v>33</v>
      </c>
      <c r="O14" s="25">
        <v>243.1</v>
      </c>
      <c r="P14" s="25">
        <v>297.89999999999998</v>
      </c>
      <c r="Q14" s="25" t="s">
        <v>33</v>
      </c>
      <c r="R14" s="25" t="s">
        <v>33</v>
      </c>
      <c r="S14" s="25" t="s">
        <v>33</v>
      </c>
      <c r="T14" s="25" t="s">
        <v>33</v>
      </c>
      <c r="U14" s="17" t="s">
        <v>33</v>
      </c>
      <c r="V14" s="25">
        <f t="shared" ref="V14:V18" si="0">B14-D14</f>
        <v>3000.7</v>
      </c>
      <c r="W14" s="25">
        <v>1365.8</v>
      </c>
      <c r="X14" s="25" t="s">
        <v>33</v>
      </c>
      <c r="Y14" s="46" t="s">
        <v>33</v>
      </c>
    </row>
    <row r="15" spans="1:25">
      <c r="A15" s="5">
        <v>2007</v>
      </c>
      <c r="B15" s="27">
        <v>3231.6</v>
      </c>
      <c r="C15" s="15" t="s">
        <v>33</v>
      </c>
      <c r="D15" s="25">
        <v>124.8</v>
      </c>
      <c r="E15" s="25" t="s">
        <v>33</v>
      </c>
      <c r="F15" s="25" t="s">
        <v>33</v>
      </c>
      <c r="G15" s="25">
        <v>95.6</v>
      </c>
      <c r="H15" s="25" t="s">
        <v>33</v>
      </c>
      <c r="I15" s="25" t="s">
        <v>33</v>
      </c>
      <c r="J15" s="17" t="s">
        <v>33</v>
      </c>
      <c r="K15" s="25" t="s">
        <v>33</v>
      </c>
      <c r="L15" s="25" t="s">
        <v>33</v>
      </c>
      <c r="M15" s="25">
        <v>215.5</v>
      </c>
      <c r="N15" s="25" t="s">
        <v>33</v>
      </c>
      <c r="O15" s="25">
        <v>253.1</v>
      </c>
      <c r="P15" s="25">
        <v>295</v>
      </c>
      <c r="Q15" s="25" t="s">
        <v>33</v>
      </c>
      <c r="R15" s="25" t="s">
        <v>33</v>
      </c>
      <c r="S15" s="25" t="s">
        <v>33</v>
      </c>
      <c r="T15" s="25" t="s">
        <v>33</v>
      </c>
      <c r="U15" s="17" t="s">
        <v>33</v>
      </c>
      <c r="V15" s="25">
        <f t="shared" si="0"/>
        <v>3106.7999999999997</v>
      </c>
      <c r="W15" s="25">
        <v>1397.9</v>
      </c>
      <c r="X15" s="25" t="s">
        <v>33</v>
      </c>
      <c r="Y15" s="46" t="s">
        <v>33</v>
      </c>
    </row>
    <row r="16" spans="1:25">
      <c r="A16" s="5">
        <v>2008</v>
      </c>
      <c r="B16" s="27">
        <v>3292</v>
      </c>
      <c r="C16" s="15" t="s">
        <v>33</v>
      </c>
      <c r="D16" s="25">
        <v>130.30000000000001</v>
      </c>
      <c r="E16" s="25" t="s">
        <v>33</v>
      </c>
      <c r="F16" s="25" t="s">
        <v>33</v>
      </c>
      <c r="G16" s="25">
        <v>106.4</v>
      </c>
      <c r="H16" s="25" t="s">
        <v>33</v>
      </c>
      <c r="I16" s="25" t="s">
        <v>33</v>
      </c>
      <c r="J16" s="17" t="s">
        <v>33</v>
      </c>
      <c r="K16" s="25" t="s">
        <v>33</v>
      </c>
      <c r="L16" s="25" t="s">
        <v>33</v>
      </c>
      <c r="M16" s="25">
        <v>230.2</v>
      </c>
      <c r="N16" s="25" t="s">
        <v>33</v>
      </c>
      <c r="O16" s="25">
        <v>258.7</v>
      </c>
      <c r="P16" s="25">
        <v>285.7</v>
      </c>
      <c r="Q16" s="25" t="s">
        <v>33</v>
      </c>
      <c r="R16" s="25" t="s">
        <v>33</v>
      </c>
      <c r="S16" s="25" t="s">
        <v>33</v>
      </c>
      <c r="T16" s="25" t="s">
        <v>33</v>
      </c>
      <c r="U16" s="17" t="s">
        <v>33</v>
      </c>
      <c r="V16" s="25">
        <f t="shared" si="0"/>
        <v>3161.7</v>
      </c>
      <c r="W16" s="25">
        <v>1403.9</v>
      </c>
      <c r="X16" s="25" t="s">
        <v>33</v>
      </c>
      <c r="Y16" s="46" t="s">
        <v>33</v>
      </c>
    </row>
    <row r="17" spans="1:25">
      <c r="A17" s="5">
        <v>2009</v>
      </c>
      <c r="B17" s="27">
        <v>3305.7</v>
      </c>
      <c r="C17" s="15" t="s">
        <v>33</v>
      </c>
      <c r="D17" s="25">
        <v>130.80000000000001</v>
      </c>
      <c r="E17" s="25" t="s">
        <v>33</v>
      </c>
      <c r="F17" s="25" t="s">
        <v>33</v>
      </c>
      <c r="G17" s="25">
        <v>117.6</v>
      </c>
      <c r="H17" s="25" t="s">
        <v>33</v>
      </c>
      <c r="I17" s="25" t="s">
        <v>33</v>
      </c>
      <c r="J17" s="17" t="s">
        <v>33</v>
      </c>
      <c r="K17" s="25" t="s">
        <v>33</v>
      </c>
      <c r="L17" s="25" t="s">
        <v>33</v>
      </c>
      <c r="M17" s="25">
        <v>243.7</v>
      </c>
      <c r="N17" s="25" t="s">
        <v>33</v>
      </c>
      <c r="O17" s="25">
        <v>251.2</v>
      </c>
      <c r="P17" s="25">
        <v>266.10000000000002</v>
      </c>
      <c r="Q17" s="25" t="s">
        <v>33</v>
      </c>
      <c r="R17" s="25" t="s">
        <v>33</v>
      </c>
      <c r="S17" s="25" t="s">
        <v>33</v>
      </c>
      <c r="T17" s="25" t="s">
        <v>33</v>
      </c>
      <c r="U17" s="17" t="s">
        <v>33</v>
      </c>
      <c r="V17" s="25">
        <f t="shared" si="0"/>
        <v>3174.8999999999996</v>
      </c>
      <c r="W17" s="25">
        <v>1422</v>
      </c>
      <c r="X17" s="25" t="s">
        <v>33</v>
      </c>
      <c r="Y17" s="46" t="s">
        <v>33</v>
      </c>
    </row>
    <row r="18" spans="1:25">
      <c r="A18" s="5">
        <v>2010</v>
      </c>
      <c r="B18" s="27">
        <v>3125</v>
      </c>
      <c r="C18" s="15" t="s">
        <v>33</v>
      </c>
      <c r="D18" s="25">
        <v>122.4</v>
      </c>
      <c r="E18" s="25" t="s">
        <v>33</v>
      </c>
      <c r="F18" s="25" t="s">
        <v>33</v>
      </c>
      <c r="G18" s="25">
        <v>111.7</v>
      </c>
      <c r="H18" s="25" t="s">
        <v>33</v>
      </c>
      <c r="I18" s="25" t="s">
        <v>33</v>
      </c>
      <c r="J18" s="17" t="s">
        <v>33</v>
      </c>
      <c r="K18" s="25" t="s">
        <v>33</v>
      </c>
      <c r="L18" s="25" t="s">
        <v>33</v>
      </c>
      <c r="M18" s="25">
        <v>242.7</v>
      </c>
      <c r="N18" s="25" t="s">
        <v>33</v>
      </c>
      <c r="O18" s="25" t="s">
        <v>33</v>
      </c>
      <c r="P18" s="25">
        <v>216.4</v>
      </c>
      <c r="Q18" s="25" t="s">
        <v>33</v>
      </c>
      <c r="R18" s="25" t="s">
        <v>33</v>
      </c>
      <c r="S18" s="25" t="s">
        <v>33</v>
      </c>
      <c r="T18" s="25" t="s">
        <v>33</v>
      </c>
      <c r="U18" s="17" t="s">
        <v>33</v>
      </c>
      <c r="V18" s="25">
        <f t="shared" si="0"/>
        <v>3002.6</v>
      </c>
      <c r="W18" s="25">
        <v>1391.5</v>
      </c>
      <c r="X18" s="25" t="s">
        <v>33</v>
      </c>
      <c r="Y18" s="46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 t="str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n.a.</v>
      </c>
      <c r="C21" s="9" t="str">
        <f t="shared" ref="C21:R23" si="1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 t="str">
        <f t="shared" si="1"/>
        <v>n.a.</v>
      </c>
      <c r="E21" s="9" t="str">
        <f t="shared" si="1"/>
        <v>n.a.</v>
      </c>
      <c r="F21" s="9" t="str">
        <f t="shared" si="1"/>
        <v>n.a.</v>
      </c>
      <c r="G21" s="9" t="str">
        <f t="shared" si="1"/>
        <v>n.a.</v>
      </c>
      <c r="H21" s="9" t="str">
        <f t="shared" si="1"/>
        <v>n.a.</v>
      </c>
      <c r="I21" s="9" t="str">
        <f t="shared" si="1"/>
        <v>n.a.</v>
      </c>
      <c r="J21" s="20" t="str">
        <f t="shared" si="1"/>
        <v>n.a.</v>
      </c>
      <c r="K21" s="9" t="str">
        <f t="shared" si="1"/>
        <v>n.a.</v>
      </c>
      <c r="L21" s="9" t="str">
        <f t="shared" si="1"/>
        <v>n.a.</v>
      </c>
      <c r="M21" s="9" t="str">
        <f t="shared" si="1"/>
        <v>n.a.</v>
      </c>
      <c r="N21" s="9" t="str">
        <f t="shared" si="1"/>
        <v>n.a.</v>
      </c>
      <c r="O21" s="9" t="str">
        <f t="shared" si="1"/>
        <v>n.a.</v>
      </c>
      <c r="P21" s="9" t="str">
        <f t="shared" si="1"/>
        <v>n.a.</v>
      </c>
      <c r="Q21" s="9" t="str">
        <f t="shared" si="1"/>
        <v>n.a.</v>
      </c>
      <c r="R21" s="9" t="str">
        <f t="shared" si="1"/>
        <v>n.a.</v>
      </c>
      <c r="S21" s="9" t="str">
        <f t="shared" ref="S21:Y23" si="2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2"/>
        <v>n.a.</v>
      </c>
      <c r="U21" s="20" t="str">
        <f t="shared" si="2"/>
        <v>n.a.</v>
      </c>
      <c r="V21" s="9" t="str">
        <f t="shared" si="2"/>
        <v>n.a.</v>
      </c>
      <c r="W21" s="9" t="str">
        <f t="shared" si="2"/>
        <v>n.a.</v>
      </c>
      <c r="X21" s="9" t="str">
        <f t="shared" si="2"/>
        <v>n.a.</v>
      </c>
      <c r="Y21" s="46" t="str">
        <f t="shared" si="2"/>
        <v>n.a.</v>
      </c>
    </row>
    <row r="22" spans="1:25">
      <c r="A22" s="29" t="s">
        <v>23</v>
      </c>
      <c r="B22" s="19" t="str">
        <f t="shared" ref="B22:B23" si="3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n.a.</v>
      </c>
      <c r="C22" s="9" t="str">
        <f t="shared" si="1"/>
        <v>n.a.</v>
      </c>
      <c r="D22" s="9" t="str">
        <f t="shared" si="1"/>
        <v>n.a.</v>
      </c>
      <c r="E22" s="9" t="str">
        <f t="shared" si="1"/>
        <v>n.a.</v>
      </c>
      <c r="F22" s="9" t="str">
        <f t="shared" si="1"/>
        <v>n.a.</v>
      </c>
      <c r="G22" s="9" t="str">
        <f t="shared" si="1"/>
        <v>n.a.</v>
      </c>
      <c r="H22" s="9" t="str">
        <f t="shared" si="1"/>
        <v>n.a.</v>
      </c>
      <c r="I22" s="9" t="str">
        <f t="shared" si="1"/>
        <v>n.a.</v>
      </c>
      <c r="J22" s="21" t="str">
        <f t="shared" si="1"/>
        <v>n.a.</v>
      </c>
      <c r="K22" s="9" t="str">
        <f t="shared" si="1"/>
        <v>n.a.</v>
      </c>
      <c r="L22" s="9" t="str">
        <f t="shared" si="1"/>
        <v>n.a.</v>
      </c>
      <c r="M22" s="9" t="str">
        <f t="shared" si="1"/>
        <v>n.a.</v>
      </c>
      <c r="N22" s="9" t="str">
        <f t="shared" si="1"/>
        <v>n.a.</v>
      </c>
      <c r="O22" s="9" t="str">
        <f t="shared" si="1"/>
        <v>n.a.</v>
      </c>
      <c r="P22" s="9" t="str">
        <f t="shared" si="1"/>
        <v>n.a.</v>
      </c>
      <c r="Q22" s="9" t="str">
        <f t="shared" si="1"/>
        <v>n.a.</v>
      </c>
      <c r="R22" s="9" t="str">
        <f t="shared" si="1"/>
        <v>n.a.</v>
      </c>
      <c r="S22" s="9" t="str">
        <f t="shared" si="2"/>
        <v>n.a.</v>
      </c>
      <c r="T22" s="9" t="str">
        <f t="shared" si="2"/>
        <v>n.a.</v>
      </c>
      <c r="U22" s="21" t="str">
        <f t="shared" si="2"/>
        <v>n.a.</v>
      </c>
      <c r="V22" s="9" t="str">
        <f t="shared" si="2"/>
        <v>n.a.</v>
      </c>
      <c r="W22" s="9" t="str">
        <f t="shared" si="2"/>
        <v>n.a.</v>
      </c>
      <c r="X22" s="9" t="str">
        <f t="shared" si="2"/>
        <v>n.a.</v>
      </c>
      <c r="Y22" s="46" t="str">
        <f t="shared" si="2"/>
        <v>n.a.</v>
      </c>
    </row>
    <row r="23" spans="1:25">
      <c r="A23" s="29" t="s">
        <v>24</v>
      </c>
      <c r="B23" s="19" t="str">
        <f t="shared" si="3"/>
        <v>n.a.</v>
      </c>
      <c r="C23" s="9" t="str">
        <f t="shared" si="1"/>
        <v>n.a.</v>
      </c>
      <c r="D23" s="9" t="str">
        <f t="shared" si="1"/>
        <v>n.a.</v>
      </c>
      <c r="E23" s="9" t="str">
        <f t="shared" si="1"/>
        <v>n.a.</v>
      </c>
      <c r="F23" s="9" t="str">
        <f t="shared" si="1"/>
        <v>n.a.</v>
      </c>
      <c r="G23" s="9" t="str">
        <f t="shared" si="1"/>
        <v>n.a.</v>
      </c>
      <c r="H23" s="9" t="str">
        <f t="shared" si="1"/>
        <v>n.a.</v>
      </c>
      <c r="I23" s="9" t="str">
        <f t="shared" si="1"/>
        <v>n.a.</v>
      </c>
      <c r="J23" s="21" t="str">
        <f t="shared" si="1"/>
        <v>n.a.</v>
      </c>
      <c r="K23" s="9" t="str">
        <f t="shared" si="1"/>
        <v>n.a.</v>
      </c>
      <c r="L23" s="9" t="str">
        <f t="shared" si="1"/>
        <v>n.a.</v>
      </c>
      <c r="M23" s="9" t="str">
        <f t="shared" si="1"/>
        <v>n.a.</v>
      </c>
      <c r="N23" s="9" t="str">
        <f t="shared" si="1"/>
        <v>n.a.</v>
      </c>
      <c r="O23" s="9" t="str">
        <f t="shared" si="1"/>
        <v>n.a.</v>
      </c>
      <c r="P23" s="9" t="str">
        <f t="shared" si="1"/>
        <v>n.a.</v>
      </c>
      <c r="Q23" s="9" t="str">
        <f t="shared" si="1"/>
        <v>n.a.</v>
      </c>
      <c r="R23" s="9" t="str">
        <f t="shared" si="1"/>
        <v>n.a.</v>
      </c>
      <c r="S23" s="9" t="str">
        <f t="shared" si="2"/>
        <v>n.a.</v>
      </c>
      <c r="T23" s="9" t="str">
        <f t="shared" si="2"/>
        <v>n.a.</v>
      </c>
      <c r="U23" s="21" t="str">
        <f t="shared" si="2"/>
        <v>n.a.</v>
      </c>
      <c r="V23" s="9" t="str">
        <f t="shared" si="2"/>
        <v>n.a.</v>
      </c>
      <c r="W23" s="9" t="str">
        <f t="shared" si="2"/>
        <v>n.a.</v>
      </c>
      <c r="X23" s="9" t="str">
        <f t="shared" si="2"/>
        <v>n.a.</v>
      </c>
      <c r="Y23" s="46" t="str">
        <f t="shared" si="2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 t="str">
        <f>IF(ISERROR((B5/$B5)*100),"..",(B5/$B5)*100)</f>
        <v>..</v>
      </c>
      <c r="C29" s="22" t="str">
        <f t="shared" ref="C29:Y29" si="4">IF(ISERROR((C5/$B5)*100),"..",(C5/$B5)*100)</f>
        <v>..</v>
      </c>
      <c r="D29" s="24" t="str">
        <f t="shared" si="4"/>
        <v>..</v>
      </c>
      <c r="E29" s="24" t="str">
        <f t="shared" si="4"/>
        <v>..</v>
      </c>
      <c r="F29" s="24" t="str">
        <f t="shared" si="4"/>
        <v>..</v>
      </c>
      <c r="G29" s="24" t="str">
        <f t="shared" si="4"/>
        <v>..</v>
      </c>
      <c r="H29" s="24" t="str">
        <f t="shared" si="4"/>
        <v>..</v>
      </c>
      <c r="I29" s="24" t="str">
        <f t="shared" si="4"/>
        <v>..</v>
      </c>
      <c r="J29" s="23" t="str">
        <f t="shared" si="4"/>
        <v>..</v>
      </c>
      <c r="K29" s="24" t="str">
        <f t="shared" si="4"/>
        <v>..</v>
      </c>
      <c r="L29" s="24" t="str">
        <f t="shared" si="4"/>
        <v>..</v>
      </c>
      <c r="M29" s="24" t="str">
        <f t="shared" si="4"/>
        <v>..</v>
      </c>
      <c r="N29" s="24" t="str">
        <f t="shared" si="4"/>
        <v>..</v>
      </c>
      <c r="O29" s="24" t="str">
        <f t="shared" si="4"/>
        <v>..</v>
      </c>
      <c r="P29" s="24" t="str">
        <f t="shared" si="4"/>
        <v>..</v>
      </c>
      <c r="Q29" s="24" t="str">
        <f t="shared" si="4"/>
        <v>..</v>
      </c>
      <c r="R29" s="24" t="str">
        <f t="shared" si="4"/>
        <v>..</v>
      </c>
      <c r="S29" s="24" t="str">
        <f t="shared" si="4"/>
        <v>..</v>
      </c>
      <c r="T29" s="24" t="str">
        <f t="shared" si="4"/>
        <v>..</v>
      </c>
      <c r="U29" s="23" t="str">
        <f t="shared" si="4"/>
        <v>..</v>
      </c>
      <c r="V29" s="24" t="str">
        <f t="shared" si="4"/>
        <v>..</v>
      </c>
      <c r="W29" s="24" t="str">
        <f t="shared" si="4"/>
        <v>..</v>
      </c>
      <c r="X29" s="24" t="str">
        <f t="shared" si="4"/>
        <v>..</v>
      </c>
      <c r="Y29" s="46" t="str">
        <f t="shared" si="4"/>
        <v>..</v>
      </c>
    </row>
    <row r="30" spans="1:25">
      <c r="A30" s="5">
        <v>1998</v>
      </c>
      <c r="B30" s="28" t="str">
        <f t="shared" ref="B30:Y40" si="5">IF(ISERROR((B6/$B6)*100),"..",(B6/$B6)*100)</f>
        <v>..</v>
      </c>
      <c r="C30" s="22" t="str">
        <f t="shared" si="5"/>
        <v>..</v>
      </c>
      <c r="D30" s="24" t="str">
        <f t="shared" si="5"/>
        <v>..</v>
      </c>
      <c r="E30" s="24" t="str">
        <f t="shared" si="5"/>
        <v>..</v>
      </c>
      <c r="F30" s="24" t="str">
        <f t="shared" si="5"/>
        <v>..</v>
      </c>
      <c r="G30" s="24" t="str">
        <f t="shared" si="5"/>
        <v>..</v>
      </c>
      <c r="H30" s="24" t="str">
        <f t="shared" si="5"/>
        <v>..</v>
      </c>
      <c r="I30" s="24" t="str">
        <f t="shared" si="5"/>
        <v>..</v>
      </c>
      <c r="J30" s="23" t="str">
        <f t="shared" si="5"/>
        <v>..</v>
      </c>
      <c r="K30" s="24" t="str">
        <f t="shared" si="5"/>
        <v>..</v>
      </c>
      <c r="L30" s="24" t="str">
        <f t="shared" si="5"/>
        <v>..</v>
      </c>
      <c r="M30" s="24" t="str">
        <f t="shared" si="5"/>
        <v>..</v>
      </c>
      <c r="N30" s="24" t="str">
        <f t="shared" si="5"/>
        <v>..</v>
      </c>
      <c r="O30" s="24" t="str">
        <f t="shared" si="5"/>
        <v>..</v>
      </c>
      <c r="P30" s="24" t="str">
        <f t="shared" si="5"/>
        <v>..</v>
      </c>
      <c r="Q30" s="24" t="str">
        <f t="shared" si="5"/>
        <v>..</v>
      </c>
      <c r="R30" s="24" t="str">
        <f t="shared" si="5"/>
        <v>..</v>
      </c>
      <c r="S30" s="24" t="str">
        <f t="shared" si="5"/>
        <v>..</v>
      </c>
      <c r="T30" s="24" t="str">
        <f t="shared" si="5"/>
        <v>..</v>
      </c>
      <c r="U30" s="23" t="str">
        <f t="shared" si="5"/>
        <v>..</v>
      </c>
      <c r="V30" s="24" t="str">
        <f t="shared" si="5"/>
        <v>..</v>
      </c>
      <c r="W30" s="24" t="str">
        <f t="shared" si="5"/>
        <v>..</v>
      </c>
      <c r="X30" s="24" t="str">
        <f t="shared" si="5"/>
        <v>..</v>
      </c>
      <c r="Y30" s="46" t="str">
        <f t="shared" si="5"/>
        <v>..</v>
      </c>
    </row>
    <row r="31" spans="1:25">
      <c r="A31" s="5">
        <v>1999</v>
      </c>
      <c r="B31" s="28" t="str">
        <f t="shared" si="5"/>
        <v>..</v>
      </c>
      <c r="C31" s="22" t="str">
        <f t="shared" si="5"/>
        <v>..</v>
      </c>
      <c r="D31" s="24" t="str">
        <f t="shared" si="5"/>
        <v>..</v>
      </c>
      <c r="E31" s="24" t="str">
        <f t="shared" si="5"/>
        <v>..</v>
      </c>
      <c r="F31" s="24" t="str">
        <f t="shared" si="5"/>
        <v>..</v>
      </c>
      <c r="G31" s="24" t="str">
        <f t="shared" si="5"/>
        <v>..</v>
      </c>
      <c r="H31" s="24" t="str">
        <f t="shared" si="5"/>
        <v>..</v>
      </c>
      <c r="I31" s="24" t="str">
        <f t="shared" si="5"/>
        <v>..</v>
      </c>
      <c r="J31" s="23" t="str">
        <f t="shared" si="5"/>
        <v>..</v>
      </c>
      <c r="K31" s="24" t="str">
        <f t="shared" si="5"/>
        <v>..</v>
      </c>
      <c r="L31" s="24" t="str">
        <f t="shared" si="5"/>
        <v>..</v>
      </c>
      <c r="M31" s="24" t="str">
        <f t="shared" si="5"/>
        <v>..</v>
      </c>
      <c r="N31" s="24" t="str">
        <f t="shared" si="5"/>
        <v>..</v>
      </c>
      <c r="O31" s="24" t="str">
        <f t="shared" si="5"/>
        <v>..</v>
      </c>
      <c r="P31" s="24" t="str">
        <f t="shared" si="5"/>
        <v>..</v>
      </c>
      <c r="Q31" s="24" t="str">
        <f t="shared" si="5"/>
        <v>..</v>
      </c>
      <c r="R31" s="24" t="str">
        <f t="shared" si="5"/>
        <v>..</v>
      </c>
      <c r="S31" s="24" t="str">
        <f t="shared" si="5"/>
        <v>..</v>
      </c>
      <c r="T31" s="24" t="str">
        <f t="shared" si="5"/>
        <v>..</v>
      </c>
      <c r="U31" s="23" t="str">
        <f t="shared" si="5"/>
        <v>..</v>
      </c>
      <c r="V31" s="24" t="str">
        <f t="shared" si="5"/>
        <v>..</v>
      </c>
      <c r="W31" s="24" t="str">
        <f t="shared" si="5"/>
        <v>..</v>
      </c>
      <c r="X31" s="24" t="str">
        <f t="shared" si="5"/>
        <v>..</v>
      </c>
      <c r="Y31" s="46" t="str">
        <f t="shared" si="5"/>
        <v>..</v>
      </c>
    </row>
    <row r="32" spans="1:25">
      <c r="A32" s="5">
        <v>2000</v>
      </c>
      <c r="B32" s="28" t="str">
        <f t="shared" si="5"/>
        <v>..</v>
      </c>
      <c r="C32" s="22" t="str">
        <f t="shared" si="5"/>
        <v>..</v>
      </c>
      <c r="D32" s="24" t="str">
        <f t="shared" si="5"/>
        <v>..</v>
      </c>
      <c r="E32" s="24" t="str">
        <f t="shared" si="5"/>
        <v>..</v>
      </c>
      <c r="F32" s="24" t="str">
        <f t="shared" si="5"/>
        <v>..</v>
      </c>
      <c r="G32" s="24" t="str">
        <f t="shared" si="5"/>
        <v>..</v>
      </c>
      <c r="H32" s="24" t="str">
        <f t="shared" si="5"/>
        <v>..</v>
      </c>
      <c r="I32" s="24" t="str">
        <f t="shared" si="5"/>
        <v>..</v>
      </c>
      <c r="J32" s="23" t="str">
        <f t="shared" si="5"/>
        <v>..</v>
      </c>
      <c r="K32" s="24" t="str">
        <f t="shared" si="5"/>
        <v>..</v>
      </c>
      <c r="L32" s="24" t="str">
        <f t="shared" si="5"/>
        <v>..</v>
      </c>
      <c r="M32" s="24" t="str">
        <f t="shared" si="5"/>
        <v>..</v>
      </c>
      <c r="N32" s="24" t="str">
        <f t="shared" si="5"/>
        <v>..</v>
      </c>
      <c r="O32" s="24" t="str">
        <f t="shared" si="5"/>
        <v>..</v>
      </c>
      <c r="P32" s="24" t="str">
        <f t="shared" si="5"/>
        <v>..</v>
      </c>
      <c r="Q32" s="24" t="str">
        <f t="shared" si="5"/>
        <v>..</v>
      </c>
      <c r="R32" s="24" t="str">
        <f t="shared" si="5"/>
        <v>..</v>
      </c>
      <c r="S32" s="24" t="str">
        <f t="shared" si="5"/>
        <v>..</v>
      </c>
      <c r="T32" s="24" t="str">
        <f t="shared" si="5"/>
        <v>..</v>
      </c>
      <c r="U32" s="23" t="str">
        <f t="shared" si="5"/>
        <v>..</v>
      </c>
      <c r="V32" s="24" t="str">
        <f t="shared" si="5"/>
        <v>..</v>
      </c>
      <c r="W32" s="24" t="str">
        <f t="shared" si="5"/>
        <v>..</v>
      </c>
      <c r="X32" s="24" t="str">
        <f t="shared" si="5"/>
        <v>..</v>
      </c>
      <c r="Y32" s="46" t="str">
        <f t="shared" si="5"/>
        <v>..</v>
      </c>
    </row>
    <row r="33" spans="1:25">
      <c r="A33" s="5">
        <v>2001</v>
      </c>
      <c r="B33" s="28" t="str">
        <f t="shared" si="5"/>
        <v>..</v>
      </c>
      <c r="C33" s="22" t="str">
        <f t="shared" si="5"/>
        <v>..</v>
      </c>
      <c r="D33" s="24" t="str">
        <f t="shared" si="5"/>
        <v>..</v>
      </c>
      <c r="E33" s="24" t="str">
        <f t="shared" si="5"/>
        <v>..</v>
      </c>
      <c r="F33" s="24" t="str">
        <f t="shared" si="5"/>
        <v>..</v>
      </c>
      <c r="G33" s="24" t="str">
        <f t="shared" si="5"/>
        <v>..</v>
      </c>
      <c r="H33" s="24" t="str">
        <f t="shared" si="5"/>
        <v>..</v>
      </c>
      <c r="I33" s="24" t="str">
        <f t="shared" si="5"/>
        <v>..</v>
      </c>
      <c r="J33" s="23" t="str">
        <f t="shared" si="5"/>
        <v>..</v>
      </c>
      <c r="K33" s="24" t="str">
        <f t="shared" si="5"/>
        <v>..</v>
      </c>
      <c r="L33" s="24" t="str">
        <f t="shared" si="5"/>
        <v>..</v>
      </c>
      <c r="M33" s="24" t="str">
        <f t="shared" si="5"/>
        <v>..</v>
      </c>
      <c r="N33" s="24" t="str">
        <f t="shared" si="5"/>
        <v>..</v>
      </c>
      <c r="O33" s="24" t="str">
        <f t="shared" si="5"/>
        <v>..</v>
      </c>
      <c r="P33" s="24" t="str">
        <f t="shared" si="5"/>
        <v>..</v>
      </c>
      <c r="Q33" s="24" t="str">
        <f t="shared" si="5"/>
        <v>..</v>
      </c>
      <c r="R33" s="24" t="str">
        <f t="shared" si="5"/>
        <v>..</v>
      </c>
      <c r="S33" s="24" t="str">
        <f t="shared" si="5"/>
        <v>..</v>
      </c>
      <c r="T33" s="24" t="str">
        <f t="shared" si="5"/>
        <v>..</v>
      </c>
      <c r="U33" s="23" t="str">
        <f t="shared" si="5"/>
        <v>..</v>
      </c>
      <c r="V33" s="24" t="str">
        <f t="shared" si="5"/>
        <v>..</v>
      </c>
      <c r="W33" s="24" t="str">
        <f t="shared" si="5"/>
        <v>..</v>
      </c>
      <c r="X33" s="24" t="str">
        <f t="shared" si="5"/>
        <v>..</v>
      </c>
      <c r="Y33" s="46" t="str">
        <f t="shared" si="5"/>
        <v>..</v>
      </c>
    </row>
    <row r="34" spans="1:25">
      <c r="A34" s="5">
        <v>2002</v>
      </c>
      <c r="B34" s="28">
        <f t="shared" si="5"/>
        <v>100</v>
      </c>
      <c r="C34" s="22" t="str">
        <f t="shared" si="5"/>
        <v>..</v>
      </c>
      <c r="D34" s="24" t="str">
        <f t="shared" si="5"/>
        <v>..</v>
      </c>
      <c r="E34" s="24" t="str">
        <f t="shared" si="5"/>
        <v>..</v>
      </c>
      <c r="F34" s="24" t="str">
        <f t="shared" si="5"/>
        <v>..</v>
      </c>
      <c r="G34" s="24" t="str">
        <f t="shared" si="5"/>
        <v>..</v>
      </c>
      <c r="H34" s="24" t="str">
        <f t="shared" si="5"/>
        <v>..</v>
      </c>
      <c r="I34" s="24" t="str">
        <f t="shared" si="5"/>
        <v>..</v>
      </c>
      <c r="J34" s="23" t="str">
        <f t="shared" si="5"/>
        <v>..</v>
      </c>
      <c r="K34" s="24" t="str">
        <f t="shared" si="5"/>
        <v>..</v>
      </c>
      <c r="L34" s="24" t="str">
        <f t="shared" si="5"/>
        <v>..</v>
      </c>
      <c r="M34" s="24">
        <f t="shared" si="5"/>
        <v>4.8638197153048646</v>
      </c>
      <c r="N34" s="24" t="str">
        <f t="shared" si="5"/>
        <v>..</v>
      </c>
      <c r="O34" s="24">
        <f t="shared" si="5"/>
        <v>9.9609960996099609</v>
      </c>
      <c r="P34" s="24">
        <f t="shared" si="5"/>
        <v>10.217688435510217</v>
      </c>
      <c r="Q34" s="24" t="str">
        <f t="shared" si="5"/>
        <v>..</v>
      </c>
      <c r="R34" s="24" t="str">
        <f t="shared" si="5"/>
        <v>..</v>
      </c>
      <c r="S34" s="24" t="str">
        <f t="shared" si="5"/>
        <v>..</v>
      </c>
      <c r="T34" s="24" t="str">
        <f t="shared" si="5"/>
        <v>..</v>
      </c>
      <c r="U34" s="23" t="str">
        <f t="shared" si="5"/>
        <v>..</v>
      </c>
      <c r="V34" s="24" t="str">
        <f t="shared" si="5"/>
        <v>..</v>
      </c>
      <c r="W34" s="24" t="str">
        <f t="shared" si="5"/>
        <v>..</v>
      </c>
      <c r="X34" s="24" t="str">
        <f t="shared" si="5"/>
        <v>..</v>
      </c>
      <c r="Y34" s="46" t="str">
        <f t="shared" si="5"/>
        <v>..</v>
      </c>
    </row>
    <row r="35" spans="1:25">
      <c r="A35" s="5">
        <v>2003</v>
      </c>
      <c r="B35" s="28">
        <f t="shared" si="5"/>
        <v>100</v>
      </c>
      <c r="C35" s="22" t="str">
        <f t="shared" si="5"/>
        <v>..</v>
      </c>
      <c r="D35" s="24">
        <f t="shared" si="5"/>
        <v>3.7557141447692968</v>
      </c>
      <c r="E35" s="24" t="str">
        <f t="shared" si="5"/>
        <v>..</v>
      </c>
      <c r="F35" s="24" t="str">
        <f t="shared" si="5"/>
        <v>..</v>
      </c>
      <c r="G35" s="24" t="str">
        <f t="shared" si="5"/>
        <v>..</v>
      </c>
      <c r="H35" s="24">
        <f t="shared" si="5"/>
        <v>15.075476041700925</v>
      </c>
      <c r="I35" s="24" t="str">
        <f t="shared" si="5"/>
        <v>..</v>
      </c>
      <c r="J35" s="23" t="str">
        <f t="shared" si="5"/>
        <v>..</v>
      </c>
      <c r="K35" s="24" t="str">
        <f t="shared" si="5"/>
        <v>..</v>
      </c>
      <c r="L35" s="24" t="str">
        <f t="shared" si="5"/>
        <v>..</v>
      </c>
      <c r="M35" s="24">
        <f t="shared" si="5"/>
        <v>5.2455026803038773</v>
      </c>
      <c r="N35" s="24" t="str">
        <f t="shared" si="5"/>
        <v>..</v>
      </c>
      <c r="O35" s="24">
        <f t="shared" si="5"/>
        <v>9.4057289439931591</v>
      </c>
      <c r="P35" s="24">
        <f t="shared" si="5"/>
        <v>10.35945670404841</v>
      </c>
      <c r="Q35" s="24" t="str">
        <f t="shared" si="5"/>
        <v>..</v>
      </c>
      <c r="R35" s="24" t="str">
        <f t="shared" si="5"/>
        <v>..</v>
      </c>
      <c r="S35" s="24" t="str">
        <f t="shared" si="5"/>
        <v>..</v>
      </c>
      <c r="T35" s="24" t="str">
        <f t="shared" si="5"/>
        <v>..</v>
      </c>
      <c r="U35" s="23" t="str">
        <f t="shared" si="5"/>
        <v>..</v>
      </c>
      <c r="V35" s="24" t="str">
        <f t="shared" si="5"/>
        <v>..</v>
      </c>
      <c r="W35" s="24">
        <f t="shared" si="5"/>
        <v>44.989640543295955</v>
      </c>
      <c r="X35" s="24" t="str">
        <f t="shared" si="5"/>
        <v>..</v>
      </c>
      <c r="Y35" s="46" t="str">
        <f t="shared" si="5"/>
        <v>..</v>
      </c>
    </row>
    <row r="36" spans="1:25">
      <c r="A36" s="5">
        <v>2004</v>
      </c>
      <c r="B36" s="28">
        <f t="shared" si="5"/>
        <v>100</v>
      </c>
      <c r="C36" s="22" t="str">
        <f t="shared" si="5"/>
        <v>..</v>
      </c>
      <c r="D36" s="24" t="str">
        <f t="shared" si="5"/>
        <v>..</v>
      </c>
      <c r="E36" s="24" t="str">
        <f t="shared" si="5"/>
        <v>..</v>
      </c>
      <c r="F36" s="24" t="str">
        <f t="shared" si="5"/>
        <v>..</v>
      </c>
      <c r="G36" s="24" t="str">
        <f t="shared" si="5"/>
        <v>..</v>
      </c>
      <c r="H36" s="24" t="str">
        <f t="shared" si="5"/>
        <v>..</v>
      </c>
      <c r="I36" s="24" t="str">
        <f t="shared" si="5"/>
        <v>..</v>
      </c>
      <c r="J36" s="23" t="str">
        <f t="shared" si="5"/>
        <v>..</v>
      </c>
      <c r="K36" s="24" t="str">
        <f t="shared" si="5"/>
        <v>..</v>
      </c>
      <c r="L36" s="24" t="str">
        <f t="shared" si="5"/>
        <v>..</v>
      </c>
      <c r="M36" s="24">
        <f t="shared" si="5"/>
        <v>5.6159538935097251</v>
      </c>
      <c r="N36" s="24" t="str">
        <f t="shared" si="5"/>
        <v>..</v>
      </c>
      <c r="O36" s="24">
        <f t="shared" si="5"/>
        <v>8.5860239701355674</v>
      </c>
      <c r="P36" s="24">
        <f t="shared" si="5"/>
        <v>10.23315213831947</v>
      </c>
      <c r="Q36" s="24" t="str">
        <f t="shared" si="5"/>
        <v>..</v>
      </c>
      <c r="R36" s="24" t="str">
        <f t="shared" si="5"/>
        <v>..</v>
      </c>
      <c r="S36" s="24" t="str">
        <f t="shared" si="5"/>
        <v>..</v>
      </c>
      <c r="T36" s="24" t="str">
        <f t="shared" si="5"/>
        <v>..</v>
      </c>
      <c r="U36" s="23" t="str">
        <f t="shared" si="5"/>
        <v>..</v>
      </c>
      <c r="V36" s="24" t="str">
        <f t="shared" si="5"/>
        <v>..</v>
      </c>
      <c r="W36" s="24">
        <f t="shared" si="5"/>
        <v>45.638221232562707</v>
      </c>
      <c r="X36" s="24" t="str">
        <f t="shared" si="5"/>
        <v>..</v>
      </c>
      <c r="Y36" s="46" t="str">
        <f t="shared" si="5"/>
        <v>..</v>
      </c>
    </row>
    <row r="37" spans="1:25">
      <c r="A37" s="5">
        <v>2005</v>
      </c>
      <c r="B37" s="28">
        <f t="shared" si="5"/>
        <v>100</v>
      </c>
      <c r="C37" s="22" t="str">
        <f t="shared" si="5"/>
        <v>..</v>
      </c>
      <c r="D37" s="24">
        <f t="shared" si="5"/>
        <v>3.9425824889581711</v>
      </c>
      <c r="E37" s="24" t="str">
        <f t="shared" si="5"/>
        <v>..</v>
      </c>
      <c r="F37" s="24" t="str">
        <f t="shared" si="5"/>
        <v>..</v>
      </c>
      <c r="G37" s="24" t="str">
        <f t="shared" si="5"/>
        <v>..</v>
      </c>
      <c r="H37" s="24">
        <f t="shared" si="5"/>
        <v>14.149779163419071</v>
      </c>
      <c r="I37" s="24" t="str">
        <f t="shared" si="5"/>
        <v>..</v>
      </c>
      <c r="J37" s="23" t="str">
        <f t="shared" si="5"/>
        <v>..</v>
      </c>
      <c r="K37" s="24" t="str">
        <f t="shared" si="5"/>
        <v>..</v>
      </c>
      <c r="L37" s="24" t="str">
        <f t="shared" si="5"/>
        <v>..</v>
      </c>
      <c r="M37" s="24">
        <f t="shared" si="5"/>
        <v>6.293842556508185</v>
      </c>
      <c r="N37" s="24" t="str">
        <f t="shared" si="5"/>
        <v>..</v>
      </c>
      <c r="O37" s="24">
        <f t="shared" si="5"/>
        <v>7.9631073005975574</v>
      </c>
      <c r="P37" s="24">
        <f t="shared" si="5"/>
        <v>9.7525331254871404</v>
      </c>
      <c r="Q37" s="24" t="str">
        <f t="shared" si="5"/>
        <v>..</v>
      </c>
      <c r="R37" s="24" t="str">
        <f t="shared" si="5"/>
        <v>..</v>
      </c>
      <c r="S37" s="24" t="str">
        <f t="shared" si="5"/>
        <v>..</v>
      </c>
      <c r="T37" s="24" t="str">
        <f t="shared" si="5"/>
        <v>..</v>
      </c>
      <c r="U37" s="23" t="str">
        <f t="shared" si="5"/>
        <v>..</v>
      </c>
      <c r="V37" s="24" t="str">
        <f t="shared" si="5"/>
        <v>..</v>
      </c>
      <c r="W37" s="24">
        <f t="shared" si="5"/>
        <v>44.966224993504802</v>
      </c>
      <c r="X37" s="24" t="str">
        <f t="shared" si="5"/>
        <v>..</v>
      </c>
      <c r="Y37" s="46" t="str">
        <f t="shared" si="5"/>
        <v>..</v>
      </c>
    </row>
    <row r="38" spans="1:25">
      <c r="A38" s="5">
        <v>2006</v>
      </c>
      <c r="B38" s="28">
        <f t="shared" si="5"/>
        <v>100</v>
      </c>
      <c r="C38" s="22" t="str">
        <f t="shared" si="5"/>
        <v>..</v>
      </c>
      <c r="D38" s="24">
        <f t="shared" si="5"/>
        <v>3.9161063080371434</v>
      </c>
      <c r="E38" s="24" t="str">
        <f t="shared" si="5"/>
        <v>..</v>
      </c>
      <c r="F38" s="24" t="str">
        <f t="shared" si="5"/>
        <v>..</v>
      </c>
      <c r="G38" s="24">
        <f t="shared" si="5"/>
        <v>2.8338136407300674</v>
      </c>
      <c r="H38" s="24">
        <f t="shared" si="5"/>
        <v>13.823246878001921</v>
      </c>
      <c r="I38" s="24" t="str">
        <f t="shared" si="5"/>
        <v>..</v>
      </c>
      <c r="J38" s="23" t="str">
        <f t="shared" si="5"/>
        <v>..</v>
      </c>
      <c r="K38" s="24" t="str">
        <f t="shared" si="5"/>
        <v>..</v>
      </c>
      <c r="L38" s="24" t="str">
        <f t="shared" si="5"/>
        <v>..</v>
      </c>
      <c r="M38" s="24">
        <f t="shared" si="5"/>
        <v>6.5674031380083253</v>
      </c>
      <c r="N38" s="24" t="str">
        <f t="shared" si="5"/>
        <v>..</v>
      </c>
      <c r="O38" s="24">
        <f t="shared" si="5"/>
        <v>7.7841818764008961</v>
      </c>
      <c r="P38" s="24">
        <f t="shared" si="5"/>
        <v>9.5389048991354457</v>
      </c>
      <c r="Q38" s="24" t="str">
        <f t="shared" si="5"/>
        <v>..</v>
      </c>
      <c r="R38" s="24" t="str">
        <f t="shared" si="5"/>
        <v>..</v>
      </c>
      <c r="S38" s="24" t="str">
        <f t="shared" si="5"/>
        <v>..</v>
      </c>
      <c r="T38" s="24" t="str">
        <f t="shared" si="5"/>
        <v>..</v>
      </c>
      <c r="U38" s="23" t="str">
        <f t="shared" si="5"/>
        <v>..</v>
      </c>
      <c r="V38" s="24">
        <f t="shared" si="5"/>
        <v>96.083893691962857</v>
      </c>
      <c r="W38" s="24">
        <f t="shared" si="5"/>
        <v>43.73358949727826</v>
      </c>
      <c r="X38" s="24" t="str">
        <f t="shared" si="5"/>
        <v>..</v>
      </c>
      <c r="Y38" s="46" t="str">
        <f t="shared" si="5"/>
        <v>..</v>
      </c>
    </row>
    <row r="39" spans="1:25">
      <c r="A39" s="5">
        <v>2007</v>
      </c>
      <c r="B39" s="28">
        <f t="shared" si="5"/>
        <v>100</v>
      </c>
      <c r="C39" s="22" t="str">
        <f t="shared" si="5"/>
        <v>..</v>
      </c>
      <c r="D39" s="24">
        <f t="shared" si="5"/>
        <v>3.8618640920906055</v>
      </c>
      <c r="E39" s="24" t="str">
        <f t="shared" si="5"/>
        <v>..</v>
      </c>
      <c r="F39" s="24" t="str">
        <f t="shared" si="5"/>
        <v>..</v>
      </c>
      <c r="G39" s="24">
        <f t="shared" si="5"/>
        <v>2.9582869166976113</v>
      </c>
      <c r="H39" s="24" t="str">
        <f t="shared" si="5"/>
        <v>..</v>
      </c>
      <c r="I39" s="24" t="str">
        <f t="shared" si="5"/>
        <v>..</v>
      </c>
      <c r="J39" s="23" t="str">
        <f t="shared" si="5"/>
        <v>..</v>
      </c>
      <c r="K39" s="24" t="str">
        <f t="shared" si="5"/>
        <v>..</v>
      </c>
      <c r="L39" s="24" t="str">
        <f t="shared" si="5"/>
        <v>..</v>
      </c>
      <c r="M39" s="24">
        <f t="shared" si="5"/>
        <v>6.6685233320955568</v>
      </c>
      <c r="N39" s="24" t="str">
        <f t="shared" si="5"/>
        <v>..</v>
      </c>
      <c r="O39" s="24">
        <f t="shared" si="5"/>
        <v>7.8320336675331097</v>
      </c>
      <c r="P39" s="24">
        <f t="shared" si="5"/>
        <v>9.1286050253744282</v>
      </c>
      <c r="Q39" s="24" t="str">
        <f t="shared" si="5"/>
        <v>..</v>
      </c>
      <c r="R39" s="24" t="str">
        <f t="shared" si="5"/>
        <v>..</v>
      </c>
      <c r="S39" s="24" t="str">
        <f t="shared" si="5"/>
        <v>..</v>
      </c>
      <c r="T39" s="24" t="str">
        <f t="shared" si="5"/>
        <v>..</v>
      </c>
      <c r="U39" s="23" t="str">
        <f t="shared" si="5"/>
        <v>..</v>
      </c>
      <c r="V39" s="24">
        <f t="shared" si="5"/>
        <v>96.138135907909401</v>
      </c>
      <c r="W39" s="24">
        <f t="shared" si="5"/>
        <v>43.25721005074886</v>
      </c>
      <c r="X39" s="24" t="str">
        <f t="shared" si="5"/>
        <v>..</v>
      </c>
      <c r="Y39" s="46" t="str">
        <f t="shared" si="5"/>
        <v>..</v>
      </c>
    </row>
    <row r="40" spans="1:25">
      <c r="A40" s="5">
        <v>2008</v>
      </c>
      <c r="B40" s="28">
        <f t="shared" si="5"/>
        <v>100</v>
      </c>
      <c r="C40" s="22" t="str">
        <f t="shared" si="5"/>
        <v>..</v>
      </c>
      <c r="D40" s="24">
        <f t="shared" si="5"/>
        <v>3.9580801944106931</v>
      </c>
      <c r="E40" s="24" t="str">
        <f t="shared" si="5"/>
        <v>..</v>
      </c>
      <c r="F40" s="24" t="str">
        <f t="shared" si="5"/>
        <v>..</v>
      </c>
      <c r="G40" s="24">
        <f t="shared" si="5"/>
        <v>3.2320777642770353</v>
      </c>
      <c r="H40" s="24" t="str">
        <f t="shared" si="5"/>
        <v>..</v>
      </c>
      <c r="I40" s="24" t="str">
        <f t="shared" si="5"/>
        <v>..</v>
      </c>
      <c r="J40" s="23" t="str">
        <f t="shared" si="5"/>
        <v>..</v>
      </c>
      <c r="K40" s="24" t="str">
        <f t="shared" si="5"/>
        <v>..</v>
      </c>
      <c r="L40" s="24" t="str">
        <f t="shared" si="5"/>
        <v>..</v>
      </c>
      <c r="M40" s="24">
        <f t="shared" si="5"/>
        <v>6.9927095990279469</v>
      </c>
      <c r="N40" s="24" t="str">
        <f t="shared" si="5"/>
        <v>..</v>
      </c>
      <c r="O40" s="24">
        <f t="shared" si="5"/>
        <v>7.8584447144592948</v>
      </c>
      <c r="P40" s="24">
        <f t="shared" si="5"/>
        <v>8.6786148238153107</v>
      </c>
      <c r="Q40" s="24" t="str">
        <f t="shared" ref="Q40:Y40" si="6">IF(ISERROR((Q16/$B16)*100),"..",(Q16/$B16)*100)</f>
        <v>..</v>
      </c>
      <c r="R40" s="24" t="str">
        <f t="shared" si="6"/>
        <v>..</v>
      </c>
      <c r="S40" s="24" t="str">
        <f t="shared" si="6"/>
        <v>..</v>
      </c>
      <c r="T40" s="24" t="str">
        <f t="shared" si="6"/>
        <v>..</v>
      </c>
      <c r="U40" s="23" t="str">
        <f t="shared" si="6"/>
        <v>..</v>
      </c>
      <c r="V40" s="24">
        <f t="shared" si="6"/>
        <v>96.041919805589302</v>
      </c>
      <c r="W40" s="24">
        <f t="shared" si="6"/>
        <v>42.64580801944107</v>
      </c>
      <c r="X40" s="24" t="str">
        <f t="shared" si="6"/>
        <v>..</v>
      </c>
      <c r="Y40" s="46" t="str">
        <f t="shared" si="6"/>
        <v>..</v>
      </c>
    </row>
    <row r="41" spans="1:25">
      <c r="A41" s="5">
        <v>2009</v>
      </c>
      <c r="B41" s="28">
        <f t="shared" ref="B41:Y42" si="7">IF(ISERROR((B17/$B17)*100),"..",(B17/$B17)*100)</f>
        <v>100</v>
      </c>
      <c r="C41" s="22" t="str">
        <f t="shared" si="7"/>
        <v>..</v>
      </c>
      <c r="D41" s="24">
        <f t="shared" si="7"/>
        <v>3.9568018876486075</v>
      </c>
      <c r="E41" s="24" t="str">
        <f t="shared" si="7"/>
        <v>..</v>
      </c>
      <c r="F41" s="24" t="str">
        <f t="shared" si="7"/>
        <v>..</v>
      </c>
      <c r="G41" s="24">
        <f t="shared" si="7"/>
        <v>3.5574916054088392</v>
      </c>
      <c r="H41" s="24" t="str">
        <f t="shared" si="7"/>
        <v>..</v>
      </c>
      <c r="I41" s="24" t="str">
        <f t="shared" si="7"/>
        <v>..</v>
      </c>
      <c r="J41" s="23" t="str">
        <f t="shared" si="7"/>
        <v>..</v>
      </c>
      <c r="K41" s="24" t="str">
        <f t="shared" si="7"/>
        <v>..</v>
      </c>
      <c r="L41" s="24" t="str">
        <f t="shared" si="7"/>
        <v>..</v>
      </c>
      <c r="M41" s="24">
        <f t="shared" si="7"/>
        <v>7.3721148319569236</v>
      </c>
      <c r="N41" s="24" t="str">
        <f t="shared" si="7"/>
        <v>..</v>
      </c>
      <c r="O41" s="24">
        <f t="shared" si="7"/>
        <v>7.5989956741386084</v>
      </c>
      <c r="P41" s="24">
        <f t="shared" si="7"/>
        <v>8.0497322806062268</v>
      </c>
      <c r="Q41" s="24" t="str">
        <f t="shared" si="7"/>
        <v>..</v>
      </c>
      <c r="R41" s="24" t="str">
        <f t="shared" si="7"/>
        <v>..</v>
      </c>
      <c r="S41" s="24" t="str">
        <f t="shared" si="7"/>
        <v>..</v>
      </c>
      <c r="T41" s="24" t="str">
        <f t="shared" si="7"/>
        <v>..</v>
      </c>
      <c r="U41" s="23" t="str">
        <f t="shared" si="7"/>
        <v>..</v>
      </c>
      <c r="V41" s="24">
        <f t="shared" si="7"/>
        <v>96.043198112351391</v>
      </c>
      <c r="W41" s="24">
        <f t="shared" si="7"/>
        <v>43.016607677647698</v>
      </c>
      <c r="X41" s="24" t="str">
        <f t="shared" si="7"/>
        <v>..</v>
      </c>
      <c r="Y41" s="46" t="str">
        <f t="shared" si="7"/>
        <v>..</v>
      </c>
    </row>
    <row r="42" spans="1:25">
      <c r="A42" s="5">
        <v>2010</v>
      </c>
      <c r="B42" s="28">
        <f t="shared" si="7"/>
        <v>100</v>
      </c>
      <c r="C42" s="22" t="str">
        <f t="shared" si="7"/>
        <v>..</v>
      </c>
      <c r="D42" s="24">
        <f t="shared" si="7"/>
        <v>3.9168000000000003</v>
      </c>
      <c r="E42" s="24" t="str">
        <f t="shared" si="7"/>
        <v>..</v>
      </c>
      <c r="F42" s="24" t="str">
        <f t="shared" si="7"/>
        <v>..</v>
      </c>
      <c r="G42" s="24">
        <f t="shared" si="7"/>
        <v>3.5743999999999998</v>
      </c>
      <c r="H42" s="24" t="str">
        <f t="shared" si="7"/>
        <v>..</v>
      </c>
      <c r="I42" s="24" t="str">
        <f t="shared" si="7"/>
        <v>..</v>
      </c>
      <c r="J42" s="23" t="str">
        <f t="shared" si="7"/>
        <v>..</v>
      </c>
      <c r="K42" s="24" t="str">
        <f t="shared" si="7"/>
        <v>..</v>
      </c>
      <c r="L42" s="24" t="str">
        <f t="shared" si="7"/>
        <v>..</v>
      </c>
      <c r="M42" s="24">
        <f t="shared" si="7"/>
        <v>7.7664</v>
      </c>
      <c r="N42" s="24" t="str">
        <f t="shared" si="7"/>
        <v>..</v>
      </c>
      <c r="O42" s="24" t="str">
        <f t="shared" si="7"/>
        <v>..</v>
      </c>
      <c r="P42" s="24">
        <f t="shared" si="7"/>
        <v>6.9248000000000003</v>
      </c>
      <c r="Q42" s="24" t="str">
        <f t="shared" si="7"/>
        <v>..</v>
      </c>
      <c r="R42" s="24" t="str">
        <f t="shared" si="7"/>
        <v>..</v>
      </c>
      <c r="S42" s="24" t="str">
        <f t="shared" si="7"/>
        <v>..</v>
      </c>
      <c r="T42" s="24" t="str">
        <f t="shared" si="7"/>
        <v>..</v>
      </c>
      <c r="U42" s="23" t="str">
        <f t="shared" si="7"/>
        <v>..</v>
      </c>
      <c r="V42" s="24">
        <f t="shared" si="7"/>
        <v>96.083200000000005</v>
      </c>
      <c r="W42" s="24">
        <f t="shared" si="7"/>
        <v>44.527999999999999</v>
      </c>
      <c r="X42" s="24" t="str">
        <f t="shared" si="7"/>
        <v>..</v>
      </c>
      <c r="Y42" s="46" t="str">
        <f t="shared" si="7"/>
        <v>..</v>
      </c>
    </row>
    <row r="44" spans="1:25">
      <c r="B44" s="1" t="s">
        <v>141</v>
      </c>
      <c r="C44" s="1" t="s">
        <v>160</v>
      </c>
      <c r="K44" s="1" t="s">
        <v>30</v>
      </c>
      <c r="L44" s="1" t="s">
        <v>185</v>
      </c>
      <c r="V44" s="1" t="s">
        <v>30</v>
      </c>
      <c r="W44" s="1" t="s">
        <v>145</v>
      </c>
    </row>
    <row r="45" spans="1:25">
      <c r="B45" s="1" t="s">
        <v>20</v>
      </c>
      <c r="C45" s="1" t="s">
        <v>92</v>
      </c>
      <c r="L45" s="1" t="s">
        <v>186</v>
      </c>
      <c r="W45" s="1" t="s">
        <v>161</v>
      </c>
    </row>
    <row r="46" spans="1:25">
      <c r="K46" s="1" t="s">
        <v>20</v>
      </c>
      <c r="L46" s="1" t="s">
        <v>92</v>
      </c>
      <c r="V46" s="1" t="s">
        <v>20</v>
      </c>
      <c r="W46" s="1" t="s">
        <v>92</v>
      </c>
    </row>
    <row r="48" spans="1:25" ht="12.75">
      <c r="B48" s="7" t="str">
        <f>'Table of Contents'!B69</f>
        <v>Table 50: Real Depreciation, Nova Scotia, Business Sector Industries, 1997-2010</v>
      </c>
      <c r="K48" s="7" t="str">
        <f>B48 &amp; " (continued)"</f>
        <v>Table 50: Real Depreciation, Nova Scotia, Business Sector Industries, 1997-2010 (continued)</v>
      </c>
      <c r="V48" s="7" t="str">
        <f>K48</f>
        <v>Table 50: Real Depreciation, Nova Scotia, Business Sector Industries, 1997-2010 (continued)</v>
      </c>
    </row>
    <row r="50" spans="1:25" ht="33.75">
      <c r="A50" s="4"/>
      <c r="B50" s="26" t="s">
        <v>4</v>
      </c>
      <c r="C50" s="14" t="s">
        <v>3</v>
      </c>
      <c r="D50" s="3" t="s">
        <v>2</v>
      </c>
      <c r="E50" s="3" t="s">
        <v>1</v>
      </c>
      <c r="F50" s="3" t="s">
        <v>0</v>
      </c>
      <c r="G50" s="3" t="s">
        <v>5</v>
      </c>
      <c r="H50" s="3" t="s">
        <v>6</v>
      </c>
      <c r="I50" s="3" t="s">
        <v>7</v>
      </c>
      <c r="J50" s="16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18</v>
      </c>
      <c r="Q50" s="3" t="s">
        <v>14</v>
      </c>
      <c r="R50" s="3" t="s">
        <v>19</v>
      </c>
      <c r="S50" s="3" t="s">
        <v>15</v>
      </c>
      <c r="T50" s="3" t="s">
        <v>16</v>
      </c>
      <c r="U50" s="16" t="s">
        <v>17</v>
      </c>
      <c r="V50" s="3" t="s">
        <v>29</v>
      </c>
      <c r="W50" s="3" t="s">
        <v>27</v>
      </c>
      <c r="X50" s="3" t="s">
        <v>28</v>
      </c>
      <c r="Y50" s="30" t="s">
        <v>34</v>
      </c>
    </row>
    <row r="51" spans="1:25">
      <c r="A51" s="5"/>
      <c r="B51" s="77" t="s">
        <v>60</v>
      </c>
      <c r="C51" s="78"/>
      <c r="D51" s="78"/>
      <c r="E51" s="78"/>
      <c r="F51" s="78"/>
      <c r="G51" s="78"/>
      <c r="H51" s="78"/>
      <c r="I51" s="78"/>
      <c r="J51" s="78"/>
      <c r="K51" s="78" t="s">
        <v>60</v>
      </c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75" t="s">
        <v>60</v>
      </c>
      <c r="W51" s="76"/>
      <c r="X51" s="76"/>
      <c r="Y51" s="76"/>
    </row>
    <row r="52" spans="1:25">
      <c r="A52" s="5">
        <v>1997</v>
      </c>
      <c r="B52" s="27">
        <v>2149.1999999999998</v>
      </c>
      <c r="C52" s="15" t="s">
        <v>33</v>
      </c>
      <c r="D52" s="25">
        <v>105.6</v>
      </c>
      <c r="E52" s="25">
        <v>282</v>
      </c>
      <c r="F52" s="25" t="s">
        <v>33</v>
      </c>
      <c r="G52" s="25">
        <v>71.5</v>
      </c>
      <c r="H52" s="25">
        <v>434.7</v>
      </c>
      <c r="I52" s="25" t="s">
        <v>33</v>
      </c>
      <c r="J52" s="17" t="s">
        <v>33</v>
      </c>
      <c r="K52" s="25" t="s">
        <v>33</v>
      </c>
      <c r="L52" s="25" t="s">
        <v>33</v>
      </c>
      <c r="M52" s="25">
        <v>129.5</v>
      </c>
      <c r="N52" s="25" t="s">
        <v>33</v>
      </c>
      <c r="O52" s="25">
        <v>213.4</v>
      </c>
      <c r="P52" s="25">
        <v>188.7</v>
      </c>
      <c r="Q52" s="25" t="s">
        <v>33</v>
      </c>
      <c r="R52" s="25" t="s">
        <v>33</v>
      </c>
      <c r="S52" s="25" t="s">
        <v>33</v>
      </c>
      <c r="T52" s="25" t="s">
        <v>33</v>
      </c>
      <c r="U52" s="17" t="s">
        <v>33</v>
      </c>
      <c r="V52" s="25">
        <f>B52-D52</f>
        <v>2043.6</v>
      </c>
      <c r="W52" s="25">
        <v>1001.2</v>
      </c>
      <c r="X52" s="25" t="s">
        <v>33</v>
      </c>
      <c r="Y52" s="46" t="s">
        <v>33</v>
      </c>
    </row>
    <row r="53" spans="1:25">
      <c r="A53" s="5">
        <v>1998</v>
      </c>
      <c r="B53" s="27">
        <v>2334.1999999999998</v>
      </c>
      <c r="C53" s="15" t="s">
        <v>33</v>
      </c>
      <c r="D53" s="25">
        <v>108.2</v>
      </c>
      <c r="E53" s="25">
        <v>334.2</v>
      </c>
      <c r="F53" s="25" t="s">
        <v>33</v>
      </c>
      <c r="G53" s="25">
        <v>72.7</v>
      </c>
      <c r="H53" s="25">
        <v>496.8</v>
      </c>
      <c r="I53" s="25" t="s">
        <v>33</v>
      </c>
      <c r="J53" s="17" t="s">
        <v>33</v>
      </c>
      <c r="K53" s="25" t="s">
        <v>33</v>
      </c>
      <c r="L53" s="25" t="s">
        <v>33</v>
      </c>
      <c r="M53" s="25">
        <v>128.4</v>
      </c>
      <c r="N53" s="25" t="s">
        <v>33</v>
      </c>
      <c r="O53" s="25">
        <v>215.2</v>
      </c>
      <c r="P53" s="25">
        <v>219.1</v>
      </c>
      <c r="Q53" s="25" t="s">
        <v>33</v>
      </c>
      <c r="R53" s="25" t="s">
        <v>33</v>
      </c>
      <c r="S53" s="25" t="s">
        <v>33</v>
      </c>
      <c r="T53" s="25" t="s">
        <v>33</v>
      </c>
      <c r="U53" s="17" t="s">
        <v>33</v>
      </c>
      <c r="V53" s="25">
        <f t="shared" ref="V53:V65" si="8">B53-D53</f>
        <v>2226</v>
      </c>
      <c r="W53" s="25">
        <v>1119.4000000000001</v>
      </c>
      <c r="X53" s="25" t="s">
        <v>33</v>
      </c>
      <c r="Y53" s="46" t="s">
        <v>33</v>
      </c>
    </row>
    <row r="54" spans="1:25">
      <c r="A54" s="5">
        <v>1999</v>
      </c>
      <c r="B54" s="27">
        <v>2559</v>
      </c>
      <c r="C54" s="15" t="s">
        <v>33</v>
      </c>
      <c r="D54" s="25">
        <v>111</v>
      </c>
      <c r="E54" s="25">
        <v>463.4</v>
      </c>
      <c r="F54" s="25" t="s">
        <v>33</v>
      </c>
      <c r="G54" s="25">
        <v>76.5</v>
      </c>
      <c r="H54" s="25">
        <v>489.5</v>
      </c>
      <c r="I54" s="25" t="s">
        <v>33</v>
      </c>
      <c r="J54" s="17" t="s">
        <v>33</v>
      </c>
      <c r="K54" s="25" t="s">
        <v>33</v>
      </c>
      <c r="L54" s="25" t="s">
        <v>33</v>
      </c>
      <c r="M54" s="25">
        <v>124.9</v>
      </c>
      <c r="N54" s="25" t="s">
        <v>33</v>
      </c>
      <c r="O54" s="25">
        <v>227.4</v>
      </c>
      <c r="P54" s="25">
        <v>246.2</v>
      </c>
      <c r="Q54" s="25" t="s">
        <v>33</v>
      </c>
      <c r="R54" s="25" t="s">
        <v>33</v>
      </c>
      <c r="S54" s="25" t="s">
        <v>33</v>
      </c>
      <c r="T54" s="25" t="s">
        <v>33</v>
      </c>
      <c r="U54" s="17" t="s">
        <v>33</v>
      </c>
      <c r="V54" s="25">
        <f t="shared" si="8"/>
        <v>2448</v>
      </c>
      <c r="W54" s="25">
        <v>1240.5999999999999</v>
      </c>
      <c r="X54" s="25" t="s">
        <v>33</v>
      </c>
      <c r="Y54" s="46" t="s">
        <v>33</v>
      </c>
    </row>
    <row r="55" spans="1:25">
      <c r="A55" s="5">
        <v>2000</v>
      </c>
      <c r="B55" s="27">
        <v>2757</v>
      </c>
      <c r="C55" s="15" t="s">
        <v>33</v>
      </c>
      <c r="D55" s="25">
        <v>110.6</v>
      </c>
      <c r="E55" s="25">
        <v>545.1</v>
      </c>
      <c r="F55" s="25" t="s">
        <v>33</v>
      </c>
      <c r="G55" s="25">
        <v>81.8</v>
      </c>
      <c r="H55" s="25">
        <v>484.5</v>
      </c>
      <c r="I55" s="25" t="s">
        <v>33</v>
      </c>
      <c r="J55" s="17" t="s">
        <v>33</v>
      </c>
      <c r="K55" s="25" t="s">
        <v>33</v>
      </c>
      <c r="L55" s="25" t="s">
        <v>33</v>
      </c>
      <c r="M55" s="25">
        <v>122</v>
      </c>
      <c r="N55" s="25" t="s">
        <v>33</v>
      </c>
      <c r="O55" s="25">
        <v>255.8</v>
      </c>
      <c r="P55" s="25">
        <v>280.89999999999998</v>
      </c>
      <c r="Q55" s="25" t="s">
        <v>33</v>
      </c>
      <c r="R55" s="25" t="s">
        <v>33</v>
      </c>
      <c r="S55" s="25" t="s">
        <v>33</v>
      </c>
      <c r="T55" s="25" t="s">
        <v>33</v>
      </c>
      <c r="U55" s="17" t="s">
        <v>33</v>
      </c>
      <c r="V55" s="25">
        <f t="shared" si="8"/>
        <v>2646.4</v>
      </c>
      <c r="W55" s="25">
        <v>1317</v>
      </c>
      <c r="X55" s="25" t="s">
        <v>33</v>
      </c>
      <c r="Y55" s="46" t="s">
        <v>33</v>
      </c>
    </row>
    <row r="56" spans="1:25">
      <c r="A56" s="5">
        <v>2001</v>
      </c>
      <c r="B56" s="27">
        <v>2866.1</v>
      </c>
      <c r="C56" s="15" t="s">
        <v>33</v>
      </c>
      <c r="D56" s="25">
        <v>109.8</v>
      </c>
      <c r="E56" s="25">
        <v>573.5</v>
      </c>
      <c r="F56" s="25" t="s">
        <v>33</v>
      </c>
      <c r="G56" s="25">
        <v>85.5</v>
      </c>
      <c r="H56" s="25">
        <v>483.5</v>
      </c>
      <c r="I56" s="25" t="s">
        <v>33</v>
      </c>
      <c r="J56" s="17" t="s">
        <v>33</v>
      </c>
      <c r="K56" s="25" t="s">
        <v>33</v>
      </c>
      <c r="L56" s="25" t="s">
        <v>33</v>
      </c>
      <c r="M56" s="25">
        <v>127.3</v>
      </c>
      <c r="N56" s="25" t="s">
        <v>33</v>
      </c>
      <c r="O56" s="25">
        <v>278.89999999999998</v>
      </c>
      <c r="P56" s="25">
        <v>297.7</v>
      </c>
      <c r="Q56" s="25" t="s">
        <v>33</v>
      </c>
      <c r="R56" s="25" t="s">
        <v>33</v>
      </c>
      <c r="S56" s="25" t="s">
        <v>33</v>
      </c>
      <c r="T56" s="25" t="s">
        <v>33</v>
      </c>
      <c r="U56" s="17" t="s">
        <v>33</v>
      </c>
      <c r="V56" s="25">
        <f t="shared" si="8"/>
        <v>2756.2999999999997</v>
      </c>
      <c r="W56" s="25">
        <v>1341.4</v>
      </c>
      <c r="X56" s="25" t="s">
        <v>33</v>
      </c>
      <c r="Y56" s="46" t="s">
        <v>33</v>
      </c>
    </row>
    <row r="57" spans="1:25">
      <c r="A57" s="5">
        <v>2002</v>
      </c>
      <c r="B57" s="27">
        <v>2999.7</v>
      </c>
      <c r="C57" s="15" t="s">
        <v>33</v>
      </c>
      <c r="D57" s="25">
        <v>110.7</v>
      </c>
      <c r="E57" s="25" t="s">
        <v>33</v>
      </c>
      <c r="F57" s="25" t="s">
        <v>33</v>
      </c>
      <c r="G57" s="25">
        <v>85.9</v>
      </c>
      <c r="H57" s="25">
        <v>482.2</v>
      </c>
      <c r="I57" s="25" t="s">
        <v>33</v>
      </c>
      <c r="J57" s="17" t="s">
        <v>33</v>
      </c>
      <c r="K57" s="25" t="s">
        <v>33</v>
      </c>
      <c r="L57" s="25" t="s">
        <v>33</v>
      </c>
      <c r="M57" s="25">
        <v>145.9</v>
      </c>
      <c r="N57" s="25" t="s">
        <v>33</v>
      </c>
      <c r="O57" s="25">
        <v>298.8</v>
      </c>
      <c r="P57" s="25">
        <v>306.5</v>
      </c>
      <c r="Q57" s="25" t="s">
        <v>33</v>
      </c>
      <c r="R57" s="25" t="s">
        <v>33</v>
      </c>
      <c r="S57" s="25" t="s">
        <v>33</v>
      </c>
      <c r="T57" s="25" t="s">
        <v>33</v>
      </c>
      <c r="U57" s="17" t="s">
        <v>33</v>
      </c>
      <c r="V57" s="25">
        <f t="shared" si="8"/>
        <v>2889</v>
      </c>
      <c r="W57" s="25">
        <v>1367.5</v>
      </c>
      <c r="X57" s="25" t="s">
        <v>33</v>
      </c>
      <c r="Y57" s="46" t="s">
        <v>33</v>
      </c>
    </row>
    <row r="58" spans="1:25">
      <c r="A58" s="5">
        <v>2003</v>
      </c>
      <c r="B58" s="27">
        <v>3115</v>
      </c>
      <c r="C58" s="15" t="s">
        <v>33</v>
      </c>
      <c r="D58" s="25">
        <v>114.7</v>
      </c>
      <c r="E58" s="25" t="s">
        <v>33</v>
      </c>
      <c r="F58" s="25" t="s">
        <v>33</v>
      </c>
      <c r="G58" s="25">
        <v>85.3</v>
      </c>
      <c r="H58" s="25">
        <v>481.2</v>
      </c>
      <c r="I58" s="25" t="s">
        <v>33</v>
      </c>
      <c r="J58" s="17" t="s">
        <v>33</v>
      </c>
      <c r="K58" s="25" t="s">
        <v>33</v>
      </c>
      <c r="L58" s="25" t="s">
        <v>33</v>
      </c>
      <c r="M58" s="25">
        <v>162.4</v>
      </c>
      <c r="N58" s="25" t="s">
        <v>33</v>
      </c>
      <c r="O58" s="25">
        <v>305.89999999999998</v>
      </c>
      <c r="P58" s="25">
        <v>321.3</v>
      </c>
      <c r="Q58" s="25" t="s">
        <v>33</v>
      </c>
      <c r="R58" s="25" t="s">
        <v>33</v>
      </c>
      <c r="S58" s="25" t="s">
        <v>33</v>
      </c>
      <c r="T58" s="25" t="s">
        <v>33</v>
      </c>
      <c r="U58" s="17" t="s">
        <v>33</v>
      </c>
      <c r="V58" s="25">
        <f t="shared" si="8"/>
        <v>3000.3</v>
      </c>
      <c r="W58" s="25">
        <v>1398.8</v>
      </c>
      <c r="X58" s="25" t="s">
        <v>33</v>
      </c>
      <c r="Y58" s="46" t="s">
        <v>33</v>
      </c>
    </row>
    <row r="59" spans="1:25">
      <c r="A59" s="5">
        <v>2004</v>
      </c>
      <c r="B59" s="27">
        <v>3164.9</v>
      </c>
      <c r="C59" s="15" t="s">
        <v>33</v>
      </c>
      <c r="D59" s="25">
        <v>118.2</v>
      </c>
      <c r="E59" s="25" t="s">
        <v>33</v>
      </c>
      <c r="F59" s="25" t="s">
        <v>33</v>
      </c>
      <c r="G59" s="25">
        <v>87.9</v>
      </c>
      <c r="H59" s="25">
        <v>478.2</v>
      </c>
      <c r="I59" s="25" t="s">
        <v>33</v>
      </c>
      <c r="J59" s="17" t="s">
        <v>33</v>
      </c>
      <c r="K59" s="25" t="s">
        <v>33</v>
      </c>
      <c r="L59" s="25" t="s">
        <v>33</v>
      </c>
      <c r="M59" s="25">
        <v>176.4</v>
      </c>
      <c r="N59" s="25" t="s">
        <v>33</v>
      </c>
      <c r="O59" s="25">
        <v>297.2</v>
      </c>
      <c r="P59" s="25">
        <v>328.4</v>
      </c>
      <c r="Q59" s="25" t="s">
        <v>33</v>
      </c>
      <c r="R59" s="25" t="s">
        <v>33</v>
      </c>
      <c r="S59" s="25" t="s">
        <v>33</v>
      </c>
      <c r="T59" s="25" t="s">
        <v>33</v>
      </c>
      <c r="U59" s="17" t="s">
        <v>33</v>
      </c>
      <c r="V59" s="25">
        <f t="shared" si="8"/>
        <v>3046.7000000000003</v>
      </c>
      <c r="W59" s="25">
        <v>1414.6</v>
      </c>
      <c r="X59" s="25" t="s">
        <v>33</v>
      </c>
      <c r="Y59" s="46" t="s">
        <v>33</v>
      </c>
    </row>
    <row r="60" spans="1:25">
      <c r="A60" s="5">
        <v>2005</v>
      </c>
      <c r="B60" s="27">
        <v>3221.2</v>
      </c>
      <c r="C60" s="15" t="s">
        <v>33</v>
      </c>
      <c r="D60" s="25">
        <v>120</v>
      </c>
      <c r="E60" s="25" t="s">
        <v>33</v>
      </c>
      <c r="F60" s="25" t="s">
        <v>33</v>
      </c>
      <c r="G60" s="25">
        <v>92.7</v>
      </c>
      <c r="H60" s="25">
        <v>476.5</v>
      </c>
      <c r="I60" s="25" t="s">
        <v>33</v>
      </c>
      <c r="J60" s="17" t="s">
        <v>33</v>
      </c>
      <c r="K60" s="25" t="s">
        <v>33</v>
      </c>
      <c r="L60" s="25" t="s">
        <v>33</v>
      </c>
      <c r="M60" s="25">
        <v>198.9</v>
      </c>
      <c r="N60" s="25" t="s">
        <v>33</v>
      </c>
      <c r="O60" s="25">
        <v>289</v>
      </c>
      <c r="P60" s="25">
        <v>324.5</v>
      </c>
      <c r="Q60" s="25" t="s">
        <v>33</v>
      </c>
      <c r="R60" s="25" t="s">
        <v>33</v>
      </c>
      <c r="S60" s="25" t="s">
        <v>33</v>
      </c>
      <c r="T60" s="25" t="s">
        <v>33</v>
      </c>
      <c r="U60" s="17" t="s">
        <v>33</v>
      </c>
      <c r="V60" s="25">
        <f t="shared" si="8"/>
        <v>3101.2</v>
      </c>
      <c r="W60" s="25">
        <v>1407.2</v>
      </c>
      <c r="X60" s="25" t="s">
        <v>33</v>
      </c>
      <c r="Y60" s="46" t="s">
        <v>33</v>
      </c>
    </row>
    <row r="61" spans="1:25">
      <c r="A61" s="5">
        <v>2006</v>
      </c>
      <c r="B61" s="27">
        <v>3282.7</v>
      </c>
      <c r="C61" s="15" t="s">
        <v>33</v>
      </c>
      <c r="D61" s="25">
        <v>120.2</v>
      </c>
      <c r="E61" s="25" t="s">
        <v>33</v>
      </c>
      <c r="F61" s="25" t="s">
        <v>33</v>
      </c>
      <c r="G61" s="25">
        <v>99.6</v>
      </c>
      <c r="H61" s="25">
        <v>478.7</v>
      </c>
      <c r="I61" s="25" t="s">
        <v>33</v>
      </c>
      <c r="J61" s="17" t="s">
        <v>33</v>
      </c>
      <c r="K61" s="25" t="s">
        <v>33</v>
      </c>
      <c r="L61" s="25" t="s">
        <v>33</v>
      </c>
      <c r="M61" s="25">
        <v>209.7</v>
      </c>
      <c r="N61" s="25" t="s">
        <v>33</v>
      </c>
      <c r="O61" s="25">
        <v>292.60000000000002</v>
      </c>
      <c r="P61" s="25">
        <v>325.8</v>
      </c>
      <c r="Q61" s="25" t="s">
        <v>33</v>
      </c>
      <c r="R61" s="25" t="s">
        <v>33</v>
      </c>
      <c r="S61" s="25" t="s">
        <v>33</v>
      </c>
      <c r="T61" s="25" t="s">
        <v>33</v>
      </c>
      <c r="U61" s="17" t="s">
        <v>33</v>
      </c>
      <c r="V61" s="25">
        <f t="shared" si="8"/>
        <v>3162.5</v>
      </c>
      <c r="W61" s="25">
        <v>1386.5</v>
      </c>
      <c r="X61" s="25" t="s">
        <v>33</v>
      </c>
      <c r="Y61" s="46" t="s">
        <v>33</v>
      </c>
    </row>
    <row r="62" spans="1:25">
      <c r="A62" s="5">
        <v>2007</v>
      </c>
      <c r="B62" s="27">
        <v>3340.5</v>
      </c>
      <c r="C62" s="15" t="s">
        <v>33</v>
      </c>
      <c r="D62" s="25">
        <v>119.9</v>
      </c>
      <c r="E62" s="25" t="s">
        <v>33</v>
      </c>
      <c r="F62" s="25" t="s">
        <v>33</v>
      </c>
      <c r="G62" s="25">
        <v>108.4</v>
      </c>
      <c r="H62" s="25" t="s">
        <v>33</v>
      </c>
      <c r="I62" s="25" t="s">
        <v>33</v>
      </c>
      <c r="J62" s="17" t="s">
        <v>33</v>
      </c>
      <c r="K62" s="25" t="s">
        <v>33</v>
      </c>
      <c r="L62" s="25" t="s">
        <v>33</v>
      </c>
      <c r="M62" s="25">
        <v>216.8</v>
      </c>
      <c r="N62" s="25" t="s">
        <v>33</v>
      </c>
      <c r="O62" s="25">
        <v>307.2</v>
      </c>
      <c r="P62" s="25">
        <v>329.1</v>
      </c>
      <c r="Q62" s="25" t="s">
        <v>33</v>
      </c>
      <c r="R62" s="25" t="s">
        <v>33</v>
      </c>
      <c r="S62" s="25" t="s">
        <v>33</v>
      </c>
      <c r="T62" s="25" t="s">
        <v>33</v>
      </c>
      <c r="U62" s="17" t="s">
        <v>33</v>
      </c>
      <c r="V62" s="25">
        <f t="shared" si="8"/>
        <v>3220.6</v>
      </c>
      <c r="W62" s="25">
        <v>1366.4</v>
      </c>
      <c r="X62" s="25" t="s">
        <v>33</v>
      </c>
      <c r="Y62" s="46" t="s">
        <v>33</v>
      </c>
    </row>
    <row r="63" spans="1:25">
      <c r="A63" s="5">
        <v>2008</v>
      </c>
      <c r="B63" s="27">
        <v>3326.6</v>
      </c>
      <c r="C63" s="15" t="s">
        <v>33</v>
      </c>
      <c r="D63" s="25">
        <v>119.9</v>
      </c>
      <c r="E63" s="25" t="s">
        <v>33</v>
      </c>
      <c r="F63" s="25" t="s">
        <v>33</v>
      </c>
      <c r="G63" s="25">
        <v>116.3</v>
      </c>
      <c r="H63" s="25" t="s">
        <v>33</v>
      </c>
      <c r="I63" s="25" t="s">
        <v>33</v>
      </c>
      <c r="J63" s="17" t="s">
        <v>33</v>
      </c>
      <c r="K63" s="25" t="s">
        <v>33</v>
      </c>
      <c r="L63" s="25" t="s">
        <v>33</v>
      </c>
      <c r="M63" s="25">
        <v>227.2</v>
      </c>
      <c r="N63" s="25" t="s">
        <v>33</v>
      </c>
      <c r="O63" s="25">
        <v>311.60000000000002</v>
      </c>
      <c r="P63" s="25">
        <v>322</v>
      </c>
      <c r="Q63" s="25" t="s">
        <v>33</v>
      </c>
      <c r="R63" s="25" t="s">
        <v>33</v>
      </c>
      <c r="S63" s="25" t="s">
        <v>33</v>
      </c>
      <c r="T63" s="25" t="s">
        <v>33</v>
      </c>
      <c r="U63" s="17" t="s">
        <v>33</v>
      </c>
      <c r="V63" s="25">
        <f t="shared" si="8"/>
        <v>3206.7</v>
      </c>
      <c r="W63" s="25">
        <v>1323.4</v>
      </c>
      <c r="X63" s="25" t="s">
        <v>33</v>
      </c>
      <c r="Y63" s="46" t="s">
        <v>33</v>
      </c>
    </row>
    <row r="64" spans="1:25">
      <c r="A64" s="5">
        <v>2009</v>
      </c>
      <c r="B64" s="27">
        <v>3219.5</v>
      </c>
      <c r="C64" s="15" t="s">
        <v>33</v>
      </c>
      <c r="D64" s="25">
        <v>116.7</v>
      </c>
      <c r="E64" s="25" t="s">
        <v>33</v>
      </c>
      <c r="F64" s="25" t="s">
        <v>33</v>
      </c>
      <c r="G64" s="25">
        <v>119.6</v>
      </c>
      <c r="H64" s="25" t="s">
        <v>33</v>
      </c>
      <c r="I64" s="25" t="s">
        <v>33</v>
      </c>
      <c r="J64" s="17" t="s">
        <v>33</v>
      </c>
      <c r="K64" s="25" t="s">
        <v>33</v>
      </c>
      <c r="L64" s="25" t="s">
        <v>33</v>
      </c>
      <c r="M64" s="25">
        <v>232.2</v>
      </c>
      <c r="N64" s="25" t="s">
        <v>33</v>
      </c>
      <c r="O64" s="25">
        <v>290.5</v>
      </c>
      <c r="P64" s="25">
        <v>291.5</v>
      </c>
      <c r="Q64" s="25" t="s">
        <v>33</v>
      </c>
      <c r="R64" s="25" t="s">
        <v>33</v>
      </c>
      <c r="S64" s="25" t="s">
        <v>33</v>
      </c>
      <c r="T64" s="25" t="s">
        <v>33</v>
      </c>
      <c r="U64" s="17" t="s">
        <v>33</v>
      </c>
      <c r="V64" s="25">
        <f t="shared" si="8"/>
        <v>3102.8</v>
      </c>
      <c r="W64" s="25">
        <v>1286.3</v>
      </c>
      <c r="X64" s="25" t="s">
        <v>33</v>
      </c>
      <c r="Y64" s="46" t="s">
        <v>33</v>
      </c>
    </row>
    <row r="65" spans="1:25">
      <c r="A65" s="5">
        <v>2010</v>
      </c>
      <c r="B65" s="27">
        <v>3119.7</v>
      </c>
      <c r="C65" s="15" t="s">
        <v>33</v>
      </c>
      <c r="D65" s="25">
        <v>110.6</v>
      </c>
      <c r="E65" s="25" t="s">
        <v>33</v>
      </c>
      <c r="F65" s="25" t="s">
        <v>33</v>
      </c>
      <c r="G65" s="25">
        <v>121.8</v>
      </c>
      <c r="H65" s="25" t="s">
        <v>33</v>
      </c>
      <c r="I65" s="25" t="s">
        <v>33</v>
      </c>
      <c r="J65" s="17" t="s">
        <v>33</v>
      </c>
      <c r="K65" s="25" t="s">
        <v>33</v>
      </c>
      <c r="L65" s="25" t="s">
        <v>33</v>
      </c>
      <c r="M65" s="25">
        <v>235.4</v>
      </c>
      <c r="N65" s="25" t="s">
        <v>33</v>
      </c>
      <c r="O65" s="25" t="s">
        <v>33</v>
      </c>
      <c r="P65" s="25">
        <v>248.2</v>
      </c>
      <c r="Q65" s="25" t="s">
        <v>33</v>
      </c>
      <c r="R65" s="25" t="s">
        <v>33</v>
      </c>
      <c r="S65" s="25" t="s">
        <v>33</v>
      </c>
      <c r="T65" s="25" t="s">
        <v>33</v>
      </c>
      <c r="U65" s="17" t="s">
        <v>33</v>
      </c>
      <c r="V65" s="25">
        <f t="shared" si="8"/>
        <v>3009.1</v>
      </c>
      <c r="W65" s="25">
        <v>1278.3</v>
      </c>
      <c r="X65" s="25" t="s">
        <v>33</v>
      </c>
      <c r="Y65" s="46" t="s">
        <v>33</v>
      </c>
    </row>
    <row r="67" spans="1:25">
      <c r="A67" s="4"/>
      <c r="B67" s="10" t="s">
        <v>21</v>
      </c>
      <c r="C67" s="8"/>
      <c r="D67" s="8"/>
      <c r="E67" s="8"/>
      <c r="F67" s="8"/>
      <c r="G67" s="8"/>
      <c r="H67" s="8"/>
      <c r="I67" s="8"/>
      <c r="J67" s="8"/>
      <c r="K67" s="10" t="s">
        <v>21</v>
      </c>
      <c r="L67" s="10"/>
      <c r="M67" s="8"/>
      <c r="N67" s="8"/>
      <c r="O67" s="8"/>
      <c r="P67" s="8"/>
      <c r="Q67" s="8"/>
      <c r="R67" s="8"/>
      <c r="S67" s="8"/>
      <c r="T67" s="8"/>
      <c r="U67" s="8"/>
      <c r="V67" s="10" t="s">
        <v>21</v>
      </c>
      <c r="W67" s="8"/>
      <c r="X67" s="8"/>
      <c r="Y67" s="2"/>
    </row>
    <row r="68" spans="1:25">
      <c r="A68" s="29" t="s">
        <v>22</v>
      </c>
      <c r="B68" s="18">
        <f>IF(ISERROR((POWER(VLOOKUP(VALUE(RIGHT($A68,4)),$A$50:$Y$66,COLUMN(B$66),)/VLOOKUP(VALUE(LEFT($A68,4)),$A$50:$Y$66,COLUMN(B$66),),1/(VALUE(RIGHT($A68,4))-VALUE(LEFT($A68,4))))-1)*100),"n.a.",(POWER(VLOOKUP(VALUE(RIGHT($A68,4)),$A$50:$Y$66,COLUMN(B$66),)/VLOOKUP(VALUE(LEFT($A68,4)),$A$50:$Y$66,COLUMN(B$66),),1/(VALUE(RIGHT($A68,4))-VALUE(LEFT($A68,4))))-1)*100)</f>
        <v>2.9079491294272231</v>
      </c>
      <c r="C68" s="9" t="str">
        <f t="shared" ref="C68:R70" si="9">IF(ISERROR((POWER(VLOOKUP(VALUE(RIGHT($A68,4)),$A$50:$Y$66,COLUMN(C$66),)/VLOOKUP(VALUE(LEFT($A68,4)),$A$50:$Y$66,COLUMN(C$66),),1/(VALUE(RIGHT($A68,4))-VALUE(LEFT($A68,4))))-1)*100),"n.a.",(POWER(VLOOKUP(VALUE(RIGHT($A68,4)),$A$50:$Y$66,COLUMN(C$66),)/VLOOKUP(VALUE(LEFT($A68,4)),$A$50:$Y$66,COLUMN(C$66),),1/(VALUE(RIGHT($A68,4))-VALUE(LEFT($A68,4))))-1)*100)</f>
        <v>n.a.</v>
      </c>
      <c r="D68" s="9">
        <f t="shared" si="9"/>
        <v>0.35649329900906412</v>
      </c>
      <c r="E68" s="9" t="str">
        <f t="shared" si="9"/>
        <v>n.a.</v>
      </c>
      <c r="F68" s="9" t="str">
        <f t="shared" si="9"/>
        <v>n.a.</v>
      </c>
      <c r="G68" s="9">
        <f t="shared" si="9"/>
        <v>4.1826693125141867</v>
      </c>
      <c r="H68" s="9" t="str">
        <f t="shared" si="9"/>
        <v>n.a.</v>
      </c>
      <c r="I68" s="9" t="str">
        <f t="shared" si="9"/>
        <v>n.a.</v>
      </c>
      <c r="J68" s="20" t="str">
        <f t="shared" si="9"/>
        <v>n.a.</v>
      </c>
      <c r="K68" s="9" t="str">
        <f t="shared" si="9"/>
        <v>n.a.</v>
      </c>
      <c r="L68" s="9" t="str">
        <f t="shared" si="9"/>
        <v>n.a.</v>
      </c>
      <c r="M68" s="9">
        <f t="shared" si="9"/>
        <v>4.7042621751881786</v>
      </c>
      <c r="N68" s="9" t="str">
        <f t="shared" si="9"/>
        <v>n.a.</v>
      </c>
      <c r="O68" s="9" t="str">
        <f t="shared" si="9"/>
        <v>n.a.</v>
      </c>
      <c r="P68" s="9">
        <f t="shared" si="9"/>
        <v>2.1306613926520113</v>
      </c>
      <c r="Q68" s="9" t="str">
        <f t="shared" si="9"/>
        <v>n.a.</v>
      </c>
      <c r="R68" s="9" t="str">
        <f t="shared" si="9"/>
        <v>n.a.</v>
      </c>
      <c r="S68" s="9" t="str">
        <f t="shared" ref="S68:Y70" si="10">IF(ISERROR((POWER(VLOOKUP(VALUE(RIGHT($A68,4)),$A$50:$Y$66,COLUMN(S$66),)/VLOOKUP(VALUE(LEFT($A68,4)),$A$50:$Y$66,COLUMN(S$66),),1/(VALUE(RIGHT($A68,4))-VALUE(LEFT($A68,4))))-1)*100),"n.a.",(POWER(VLOOKUP(VALUE(RIGHT($A68,4)),$A$50:$Y$66,COLUMN(S$66),)/VLOOKUP(VALUE(LEFT($A68,4)),$A$50:$Y$66,COLUMN(S$66),),1/(VALUE(RIGHT($A68,4))-VALUE(LEFT($A68,4))))-1)*100)</f>
        <v>n.a.</v>
      </c>
      <c r="T68" s="9" t="str">
        <f t="shared" si="10"/>
        <v>n.a.</v>
      </c>
      <c r="U68" s="20" t="str">
        <f t="shared" si="10"/>
        <v>n.a.</v>
      </c>
      <c r="V68" s="9">
        <f t="shared" si="10"/>
        <v>3.0211064115160058</v>
      </c>
      <c r="W68" s="9">
        <f t="shared" si="10"/>
        <v>1.897248615560887</v>
      </c>
      <c r="X68" s="9" t="str">
        <f t="shared" si="10"/>
        <v>n.a.</v>
      </c>
      <c r="Y68" s="46" t="str">
        <f t="shared" si="10"/>
        <v>n.a.</v>
      </c>
    </row>
    <row r="69" spans="1:25">
      <c r="A69" s="29" t="s">
        <v>23</v>
      </c>
      <c r="B69" s="19">
        <f t="shared" ref="B69:B70" si="11">IF(ISERROR((POWER(VLOOKUP(VALUE(RIGHT($A69,4)),$A$50:$Y$66,COLUMN(B$66),)/VLOOKUP(VALUE(LEFT($A69,4)),$A$50:$Y$66,COLUMN(B$66),),1/(VALUE(RIGHT($A69,4))-VALUE(LEFT($A69,4))))-1)*100),"n.a.",(POWER(VLOOKUP(VALUE(RIGHT($A69,4)),$A$50:$Y$66,COLUMN(B$66),)/VLOOKUP(VALUE(LEFT($A69,4)),$A$50:$Y$66,COLUMN(B$66),),1/(VALUE(RIGHT($A69,4))-VALUE(LEFT($A69,4))))-1)*100)</f>
        <v>8.6558994939381684</v>
      </c>
      <c r="C69" s="9" t="str">
        <f t="shared" si="9"/>
        <v>n.a.</v>
      </c>
      <c r="D69" s="9">
        <f t="shared" si="9"/>
        <v>1.5540083151891926</v>
      </c>
      <c r="E69" s="9">
        <f t="shared" si="9"/>
        <v>24.568726502584926</v>
      </c>
      <c r="F69" s="9" t="str">
        <f t="shared" si="9"/>
        <v>n.a.</v>
      </c>
      <c r="G69" s="9">
        <f t="shared" si="9"/>
        <v>4.5881354409919695</v>
      </c>
      <c r="H69" s="9">
        <f t="shared" si="9"/>
        <v>3.6815259557903435</v>
      </c>
      <c r="I69" s="9" t="str">
        <f t="shared" si="9"/>
        <v>n.a.</v>
      </c>
      <c r="J69" s="21" t="str">
        <f t="shared" si="9"/>
        <v>n.a.</v>
      </c>
      <c r="K69" s="9" t="str">
        <f t="shared" si="9"/>
        <v>n.a.</v>
      </c>
      <c r="L69" s="9" t="str">
        <f t="shared" si="9"/>
        <v>n.a.</v>
      </c>
      <c r="M69" s="9">
        <f t="shared" si="9"/>
        <v>-1.9690177757487937</v>
      </c>
      <c r="N69" s="9" t="str">
        <f t="shared" si="9"/>
        <v>n.a.</v>
      </c>
      <c r="O69" s="9">
        <f t="shared" si="9"/>
        <v>6.2271121365348181</v>
      </c>
      <c r="P69" s="9">
        <f t="shared" si="9"/>
        <v>14.180852093946816</v>
      </c>
      <c r="Q69" s="9" t="str">
        <f t="shared" si="9"/>
        <v>n.a.</v>
      </c>
      <c r="R69" s="9" t="str">
        <f t="shared" si="9"/>
        <v>n.a.</v>
      </c>
      <c r="S69" s="9" t="str">
        <f t="shared" si="10"/>
        <v>n.a.</v>
      </c>
      <c r="T69" s="9" t="str">
        <f t="shared" si="10"/>
        <v>n.a.</v>
      </c>
      <c r="U69" s="21" t="str">
        <f t="shared" si="10"/>
        <v>n.a.</v>
      </c>
      <c r="V69" s="9">
        <f t="shared" si="10"/>
        <v>8.9983351703152969</v>
      </c>
      <c r="W69" s="9">
        <f t="shared" si="10"/>
        <v>9.5691547400327046</v>
      </c>
      <c r="X69" s="9" t="str">
        <f t="shared" si="10"/>
        <v>n.a.</v>
      </c>
      <c r="Y69" s="46" t="str">
        <f t="shared" si="10"/>
        <v>n.a.</v>
      </c>
    </row>
    <row r="70" spans="1:25">
      <c r="A70" s="29" t="s">
        <v>24</v>
      </c>
      <c r="B70" s="19">
        <f t="shared" si="11"/>
        <v>1.2436063790419949</v>
      </c>
      <c r="C70" s="9" t="str">
        <f t="shared" si="9"/>
        <v>n.a.</v>
      </c>
      <c r="D70" s="9">
        <f t="shared" si="9"/>
        <v>0</v>
      </c>
      <c r="E70" s="9" t="str">
        <f t="shared" si="9"/>
        <v>n.a.</v>
      </c>
      <c r="F70" s="9" t="str">
        <f t="shared" si="9"/>
        <v>n.a.</v>
      </c>
      <c r="G70" s="9">
        <f t="shared" si="9"/>
        <v>4.0613362734921887</v>
      </c>
      <c r="H70" s="9" t="str">
        <f t="shared" si="9"/>
        <v>n.a.</v>
      </c>
      <c r="I70" s="9" t="str">
        <f t="shared" si="9"/>
        <v>n.a.</v>
      </c>
      <c r="J70" s="21" t="str">
        <f t="shared" si="9"/>
        <v>n.a.</v>
      </c>
      <c r="K70" s="9" t="str">
        <f t="shared" si="9"/>
        <v>n.a.</v>
      </c>
      <c r="L70" s="9" t="str">
        <f t="shared" si="9"/>
        <v>n.a.</v>
      </c>
      <c r="M70" s="9">
        <f t="shared" si="9"/>
        <v>6.7934613137029531</v>
      </c>
      <c r="N70" s="9" t="str">
        <f t="shared" si="9"/>
        <v>n.a.</v>
      </c>
      <c r="O70" s="9" t="str">
        <f t="shared" si="9"/>
        <v>n.a.</v>
      </c>
      <c r="P70" s="9">
        <f t="shared" si="9"/>
        <v>-1.2300113650596356</v>
      </c>
      <c r="Q70" s="9" t="str">
        <f t="shared" si="9"/>
        <v>n.a.</v>
      </c>
      <c r="R70" s="9" t="str">
        <f t="shared" si="9"/>
        <v>n.a.</v>
      </c>
      <c r="S70" s="9" t="str">
        <f t="shared" si="10"/>
        <v>n.a.</v>
      </c>
      <c r="T70" s="9" t="str">
        <f t="shared" si="10"/>
        <v>n.a.</v>
      </c>
      <c r="U70" s="21" t="str">
        <f t="shared" si="10"/>
        <v>n.a.</v>
      </c>
      <c r="V70" s="9">
        <f t="shared" si="10"/>
        <v>1.2926919975625006</v>
      </c>
      <c r="W70" s="9">
        <f t="shared" si="10"/>
        <v>-0.29780919172212039</v>
      </c>
      <c r="X70" s="9" t="str">
        <f t="shared" si="10"/>
        <v>n.a.</v>
      </c>
      <c r="Y70" s="46" t="str">
        <f t="shared" si="10"/>
        <v>n.a.</v>
      </c>
    </row>
    <row r="72" spans="1:25">
      <c r="B72" s="1" t="s">
        <v>141</v>
      </c>
      <c r="C72" s="1" t="s">
        <v>160</v>
      </c>
      <c r="K72" s="1" t="s">
        <v>30</v>
      </c>
      <c r="L72" s="1" t="s">
        <v>185</v>
      </c>
      <c r="V72" s="1" t="s">
        <v>30</v>
      </c>
      <c r="W72" s="1" t="s">
        <v>145</v>
      </c>
    </row>
    <row r="73" spans="1:25">
      <c r="B73" s="1" t="s">
        <v>20</v>
      </c>
      <c r="C73" s="1" t="s">
        <v>92</v>
      </c>
      <c r="L73" s="1" t="s">
        <v>186</v>
      </c>
      <c r="W73" s="1" t="s">
        <v>161</v>
      </c>
    </row>
    <row r="74" spans="1:25">
      <c r="K74" s="1" t="s">
        <v>20</v>
      </c>
      <c r="L74" s="1" t="s">
        <v>92</v>
      </c>
      <c r="V74" s="1" t="s">
        <v>20</v>
      </c>
      <c r="W74" s="1" t="s">
        <v>92</v>
      </c>
    </row>
  </sheetData>
  <mergeCells count="9">
    <mergeCell ref="B51:J51"/>
    <mergeCell ref="K51:U51"/>
    <mergeCell ref="V51:Y51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6" max="16383" man="1"/>
  </rowBreaks>
  <colBreaks count="1" manualBreakCount="1">
    <brk id="10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7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Contents'!B70</f>
        <v>Table 51: Nominal Net Investment, Nova Scotia, Business Sector Industries, 1997-2010</v>
      </c>
      <c r="K1" s="7" t="str">
        <f>B1 &amp; " (continued)"</f>
        <v>Table 51: Nominal Net Investment, Nova Scotia, Business Sector Industries, 1997-2010 (continued)</v>
      </c>
      <c r="L1" s="7"/>
      <c r="V1" s="7" t="str">
        <f>K1</f>
        <v>Table 51: Nominal Net Investment,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 t="str">
        <f>IF(ISERROR(Gross_Inv_NS!B5-Dep_Inv_NS!B5),"..",Gross_Inv_NS!B5-Dep_Inv_NS!B5)</f>
        <v>..</v>
      </c>
      <c r="C5" s="15" t="str">
        <f>IF(ISERROR(Gross_Inv_NS!C5-Dep_Inv_NS!C5),"..",Gross_Inv_NS!C5-Dep_Inv_NS!C5)</f>
        <v>..</v>
      </c>
      <c r="D5" s="25" t="str">
        <f>IF(ISERROR(Gross_Inv_NS!D5-Dep_Inv_NS!D5),"..",Gross_Inv_NS!D5-Dep_Inv_NS!D5)</f>
        <v>..</v>
      </c>
      <c r="E5" s="25" t="str">
        <f>IF(ISERROR(Gross_Inv_NS!E5-Dep_Inv_NS!E5),"..",Gross_Inv_NS!E5-Dep_Inv_NS!E5)</f>
        <v>..</v>
      </c>
      <c r="F5" s="25" t="str">
        <f>IF(ISERROR(Gross_Inv_NS!F5-Dep_Inv_NS!F5),"..",Gross_Inv_NS!F5-Dep_Inv_NS!F5)</f>
        <v>..</v>
      </c>
      <c r="G5" s="25" t="str">
        <f>IF(ISERROR(Gross_Inv_NS!G5-Dep_Inv_NS!G5),"..",Gross_Inv_NS!G5-Dep_Inv_NS!G5)</f>
        <v>..</v>
      </c>
      <c r="H5" s="25" t="str">
        <f>IF(ISERROR(Gross_Inv_NS!H5-Dep_Inv_NS!H5),"..",Gross_Inv_NS!H5-Dep_Inv_NS!H5)</f>
        <v>..</v>
      </c>
      <c r="I5" s="25" t="str">
        <f>IF(ISERROR(Gross_Inv_NS!I5-Dep_Inv_NS!I5),"..",Gross_Inv_NS!I5-Dep_Inv_NS!I5)</f>
        <v>..</v>
      </c>
      <c r="J5" s="17" t="str">
        <f>IF(ISERROR(Gross_Inv_NS!J5-Dep_Inv_NS!J5),"..",Gross_Inv_NS!J5-Dep_Inv_NS!J5)</f>
        <v>..</v>
      </c>
      <c r="K5" s="25" t="str">
        <f>IF(ISERROR(Gross_Inv_NS!K5-Dep_Inv_NS!K5),"..",Gross_Inv_NS!K5-Dep_Inv_NS!K5)</f>
        <v>..</v>
      </c>
      <c r="L5" s="25" t="str">
        <f>IF(ISERROR(Gross_Inv_NS!L5-Dep_Inv_NS!L5),"..",Gross_Inv_NS!L5-Dep_Inv_NS!L5)</f>
        <v>..</v>
      </c>
      <c r="M5" s="25" t="str">
        <f>IF(ISERROR(Gross_Inv_NS!M5-Dep_Inv_NS!M5),"..",Gross_Inv_NS!M5-Dep_Inv_NS!M5)</f>
        <v>..</v>
      </c>
      <c r="N5" s="25" t="str">
        <f>IF(ISERROR(Gross_Inv_NS!N5-Dep_Inv_NS!N5),"..",Gross_Inv_NS!N5-Dep_Inv_NS!N5)</f>
        <v>..</v>
      </c>
      <c r="O5" s="25" t="str">
        <f>IF(ISERROR(Gross_Inv_NS!O5-Dep_Inv_NS!O5),"..",Gross_Inv_NS!O5-Dep_Inv_NS!O5)</f>
        <v>..</v>
      </c>
      <c r="P5" s="25" t="str">
        <f>IF(ISERROR(Gross_Inv_NS!P5-Dep_Inv_NS!P5),"..",Gross_Inv_NS!P5-Dep_Inv_NS!P5)</f>
        <v>..</v>
      </c>
      <c r="Q5" s="25" t="str">
        <f>IF(ISERROR(Gross_Inv_NS!Q5-Dep_Inv_NS!Q5),"..",Gross_Inv_NS!Q5-Dep_Inv_NS!Q5)</f>
        <v>..</v>
      </c>
      <c r="R5" s="25" t="str">
        <f>IF(ISERROR(Gross_Inv_NS!R5-Dep_Inv_NS!R5),"..",Gross_Inv_NS!R5-Dep_Inv_NS!R5)</f>
        <v>..</v>
      </c>
      <c r="S5" s="25" t="str">
        <f>IF(ISERROR(Gross_Inv_NS!S5-Dep_Inv_NS!S5),"..",Gross_Inv_NS!S5-Dep_Inv_NS!S5)</f>
        <v>..</v>
      </c>
      <c r="T5" s="25" t="str">
        <f>IF(ISERROR(Gross_Inv_NS!T5-Dep_Inv_NS!T5),"..",Gross_Inv_NS!T5-Dep_Inv_NS!T5)</f>
        <v>..</v>
      </c>
      <c r="U5" s="17" t="str">
        <f>IF(ISERROR(Gross_Inv_NS!U5-Dep_Inv_NS!U5),"..",Gross_Inv_NS!U5-Dep_Inv_NS!U5)</f>
        <v>..</v>
      </c>
      <c r="V5" s="25" t="str">
        <f>IF(ISERROR(Gross_Inv_NS!V5-Dep_Inv_NS!V5),"..",Gross_Inv_NS!V5-Dep_Inv_NS!V5)</f>
        <v>..</v>
      </c>
      <c r="W5" s="25" t="str">
        <f>IF(ISERROR(Gross_Inv_NS!W5-Dep_Inv_NS!W5),"..",Gross_Inv_NS!W5-Dep_Inv_NS!W5)</f>
        <v>..</v>
      </c>
      <c r="X5" s="25" t="str">
        <f>IF(ISERROR(Gross_Inv_NS!X5-Dep_Inv_NS!X5),"..",Gross_Inv_NS!X5-Dep_Inv_NS!X5)</f>
        <v>..</v>
      </c>
      <c r="Y5" s="46" t="str">
        <f>IF(ISERROR(Gross_Inv_NS!Y5-Dep_Inv_NS!Y5),"..",Gross_Inv_NS!Y5-Dep_Inv_NS!Y5)</f>
        <v>..</v>
      </c>
    </row>
    <row r="6" spans="1:25">
      <c r="A6" s="5">
        <v>1998</v>
      </c>
      <c r="B6" s="27" t="str">
        <f>IF(ISERROR(Gross_Inv_NS!B6-Dep_Inv_NS!B6),"..",Gross_Inv_NS!B6-Dep_Inv_NS!B6)</f>
        <v>..</v>
      </c>
      <c r="C6" s="15" t="str">
        <f>IF(ISERROR(Gross_Inv_NS!C6-Dep_Inv_NS!C6),"..",Gross_Inv_NS!C6-Dep_Inv_NS!C6)</f>
        <v>..</v>
      </c>
      <c r="D6" s="25" t="str">
        <f>IF(ISERROR(Gross_Inv_NS!D6-Dep_Inv_NS!D6),"..",Gross_Inv_NS!D6-Dep_Inv_NS!D6)</f>
        <v>..</v>
      </c>
      <c r="E6" s="25" t="str">
        <f>IF(ISERROR(Gross_Inv_NS!E6-Dep_Inv_NS!E6),"..",Gross_Inv_NS!E6-Dep_Inv_NS!E6)</f>
        <v>..</v>
      </c>
      <c r="F6" s="25" t="str">
        <f>IF(ISERROR(Gross_Inv_NS!F6-Dep_Inv_NS!F6),"..",Gross_Inv_NS!F6-Dep_Inv_NS!F6)</f>
        <v>..</v>
      </c>
      <c r="G6" s="25" t="str">
        <f>IF(ISERROR(Gross_Inv_NS!G6-Dep_Inv_NS!G6),"..",Gross_Inv_NS!G6-Dep_Inv_NS!G6)</f>
        <v>..</v>
      </c>
      <c r="H6" s="25" t="str">
        <f>IF(ISERROR(Gross_Inv_NS!H6-Dep_Inv_NS!H6),"..",Gross_Inv_NS!H6-Dep_Inv_NS!H6)</f>
        <v>..</v>
      </c>
      <c r="I6" s="25" t="str">
        <f>IF(ISERROR(Gross_Inv_NS!I6-Dep_Inv_NS!I6),"..",Gross_Inv_NS!I6-Dep_Inv_NS!I6)</f>
        <v>..</v>
      </c>
      <c r="J6" s="17" t="str">
        <f>IF(ISERROR(Gross_Inv_NS!J6-Dep_Inv_NS!J6),"..",Gross_Inv_NS!J6-Dep_Inv_NS!J6)</f>
        <v>..</v>
      </c>
      <c r="K6" s="25" t="str">
        <f>IF(ISERROR(Gross_Inv_NS!K6-Dep_Inv_NS!K6),"..",Gross_Inv_NS!K6-Dep_Inv_NS!K6)</f>
        <v>..</v>
      </c>
      <c r="L6" s="25" t="str">
        <f>IF(ISERROR(Gross_Inv_NS!L6-Dep_Inv_NS!L6),"..",Gross_Inv_NS!L6-Dep_Inv_NS!L6)</f>
        <v>..</v>
      </c>
      <c r="M6" s="25" t="str">
        <f>IF(ISERROR(Gross_Inv_NS!M6-Dep_Inv_NS!M6),"..",Gross_Inv_NS!M6-Dep_Inv_NS!M6)</f>
        <v>..</v>
      </c>
      <c r="N6" s="25" t="str">
        <f>IF(ISERROR(Gross_Inv_NS!N6-Dep_Inv_NS!N6),"..",Gross_Inv_NS!N6-Dep_Inv_NS!N6)</f>
        <v>..</v>
      </c>
      <c r="O6" s="25" t="str">
        <f>IF(ISERROR(Gross_Inv_NS!O6-Dep_Inv_NS!O6),"..",Gross_Inv_NS!O6-Dep_Inv_NS!O6)</f>
        <v>..</v>
      </c>
      <c r="P6" s="25" t="str">
        <f>IF(ISERROR(Gross_Inv_NS!P6-Dep_Inv_NS!P6),"..",Gross_Inv_NS!P6-Dep_Inv_NS!P6)</f>
        <v>..</v>
      </c>
      <c r="Q6" s="25" t="str">
        <f>IF(ISERROR(Gross_Inv_NS!Q6-Dep_Inv_NS!Q6),"..",Gross_Inv_NS!Q6-Dep_Inv_NS!Q6)</f>
        <v>..</v>
      </c>
      <c r="R6" s="25" t="str">
        <f>IF(ISERROR(Gross_Inv_NS!R6-Dep_Inv_NS!R6),"..",Gross_Inv_NS!R6-Dep_Inv_NS!R6)</f>
        <v>..</v>
      </c>
      <c r="S6" s="25" t="str">
        <f>IF(ISERROR(Gross_Inv_NS!S6-Dep_Inv_NS!S6),"..",Gross_Inv_NS!S6-Dep_Inv_NS!S6)</f>
        <v>..</v>
      </c>
      <c r="T6" s="25" t="str">
        <f>IF(ISERROR(Gross_Inv_NS!T6-Dep_Inv_NS!T6),"..",Gross_Inv_NS!T6-Dep_Inv_NS!T6)</f>
        <v>..</v>
      </c>
      <c r="U6" s="17" t="str">
        <f>IF(ISERROR(Gross_Inv_NS!U6-Dep_Inv_NS!U6),"..",Gross_Inv_NS!U6-Dep_Inv_NS!U6)</f>
        <v>..</v>
      </c>
      <c r="V6" s="25" t="str">
        <f>IF(ISERROR(Gross_Inv_NS!V6-Dep_Inv_NS!V6),"..",Gross_Inv_NS!V6-Dep_Inv_NS!V6)</f>
        <v>..</v>
      </c>
      <c r="W6" s="25" t="str">
        <f>IF(ISERROR(Gross_Inv_NS!W6-Dep_Inv_NS!W6),"..",Gross_Inv_NS!W6-Dep_Inv_NS!W6)</f>
        <v>..</v>
      </c>
      <c r="X6" s="25" t="str">
        <f>IF(ISERROR(Gross_Inv_NS!X6-Dep_Inv_NS!X6),"..",Gross_Inv_NS!X6-Dep_Inv_NS!X6)</f>
        <v>..</v>
      </c>
      <c r="Y6" s="46" t="str">
        <f>IF(ISERROR(Gross_Inv_NS!Y6-Dep_Inv_NS!Y6),"..",Gross_Inv_NS!Y6-Dep_Inv_NS!Y6)</f>
        <v>..</v>
      </c>
    </row>
    <row r="7" spans="1:25">
      <c r="A7" s="5">
        <v>1999</v>
      </c>
      <c r="B7" s="27" t="str">
        <f>IF(ISERROR(Gross_Inv_NS!B7-Dep_Inv_NS!B7),"..",Gross_Inv_NS!B7-Dep_Inv_NS!B7)</f>
        <v>..</v>
      </c>
      <c r="C7" s="15" t="str">
        <f>IF(ISERROR(Gross_Inv_NS!C7-Dep_Inv_NS!C7),"..",Gross_Inv_NS!C7-Dep_Inv_NS!C7)</f>
        <v>..</v>
      </c>
      <c r="D7" s="25" t="str">
        <f>IF(ISERROR(Gross_Inv_NS!D7-Dep_Inv_NS!D7),"..",Gross_Inv_NS!D7-Dep_Inv_NS!D7)</f>
        <v>..</v>
      </c>
      <c r="E7" s="25" t="str">
        <f>IF(ISERROR(Gross_Inv_NS!E7-Dep_Inv_NS!E7),"..",Gross_Inv_NS!E7-Dep_Inv_NS!E7)</f>
        <v>..</v>
      </c>
      <c r="F7" s="25" t="str">
        <f>IF(ISERROR(Gross_Inv_NS!F7-Dep_Inv_NS!F7),"..",Gross_Inv_NS!F7-Dep_Inv_NS!F7)</f>
        <v>..</v>
      </c>
      <c r="G7" s="25" t="str">
        <f>IF(ISERROR(Gross_Inv_NS!G7-Dep_Inv_NS!G7),"..",Gross_Inv_NS!G7-Dep_Inv_NS!G7)</f>
        <v>..</v>
      </c>
      <c r="H7" s="25" t="str">
        <f>IF(ISERROR(Gross_Inv_NS!H7-Dep_Inv_NS!H7),"..",Gross_Inv_NS!H7-Dep_Inv_NS!H7)</f>
        <v>..</v>
      </c>
      <c r="I7" s="25" t="str">
        <f>IF(ISERROR(Gross_Inv_NS!I7-Dep_Inv_NS!I7),"..",Gross_Inv_NS!I7-Dep_Inv_NS!I7)</f>
        <v>..</v>
      </c>
      <c r="J7" s="17" t="str">
        <f>IF(ISERROR(Gross_Inv_NS!J7-Dep_Inv_NS!J7),"..",Gross_Inv_NS!J7-Dep_Inv_NS!J7)</f>
        <v>..</v>
      </c>
      <c r="K7" s="25" t="str">
        <f>IF(ISERROR(Gross_Inv_NS!K7-Dep_Inv_NS!K7),"..",Gross_Inv_NS!K7-Dep_Inv_NS!K7)</f>
        <v>..</v>
      </c>
      <c r="L7" s="25" t="str">
        <f>IF(ISERROR(Gross_Inv_NS!L7-Dep_Inv_NS!L7),"..",Gross_Inv_NS!L7-Dep_Inv_NS!L7)</f>
        <v>..</v>
      </c>
      <c r="M7" s="25" t="str">
        <f>IF(ISERROR(Gross_Inv_NS!M7-Dep_Inv_NS!M7),"..",Gross_Inv_NS!M7-Dep_Inv_NS!M7)</f>
        <v>..</v>
      </c>
      <c r="N7" s="25" t="str">
        <f>IF(ISERROR(Gross_Inv_NS!N7-Dep_Inv_NS!N7),"..",Gross_Inv_NS!N7-Dep_Inv_NS!N7)</f>
        <v>..</v>
      </c>
      <c r="O7" s="25" t="str">
        <f>IF(ISERROR(Gross_Inv_NS!O7-Dep_Inv_NS!O7),"..",Gross_Inv_NS!O7-Dep_Inv_NS!O7)</f>
        <v>..</v>
      </c>
      <c r="P7" s="25" t="str">
        <f>IF(ISERROR(Gross_Inv_NS!P7-Dep_Inv_NS!P7),"..",Gross_Inv_NS!P7-Dep_Inv_NS!P7)</f>
        <v>..</v>
      </c>
      <c r="Q7" s="25" t="str">
        <f>IF(ISERROR(Gross_Inv_NS!Q7-Dep_Inv_NS!Q7),"..",Gross_Inv_NS!Q7-Dep_Inv_NS!Q7)</f>
        <v>..</v>
      </c>
      <c r="R7" s="25" t="str">
        <f>IF(ISERROR(Gross_Inv_NS!R7-Dep_Inv_NS!R7),"..",Gross_Inv_NS!R7-Dep_Inv_NS!R7)</f>
        <v>..</v>
      </c>
      <c r="S7" s="25" t="str">
        <f>IF(ISERROR(Gross_Inv_NS!S7-Dep_Inv_NS!S7),"..",Gross_Inv_NS!S7-Dep_Inv_NS!S7)</f>
        <v>..</v>
      </c>
      <c r="T7" s="25" t="str">
        <f>IF(ISERROR(Gross_Inv_NS!T7-Dep_Inv_NS!T7),"..",Gross_Inv_NS!T7-Dep_Inv_NS!T7)</f>
        <v>..</v>
      </c>
      <c r="U7" s="17" t="str">
        <f>IF(ISERROR(Gross_Inv_NS!U7-Dep_Inv_NS!U7),"..",Gross_Inv_NS!U7-Dep_Inv_NS!U7)</f>
        <v>..</v>
      </c>
      <c r="V7" s="25" t="str">
        <f>IF(ISERROR(Gross_Inv_NS!V7-Dep_Inv_NS!V7),"..",Gross_Inv_NS!V7-Dep_Inv_NS!V7)</f>
        <v>..</v>
      </c>
      <c r="W7" s="25" t="str">
        <f>IF(ISERROR(Gross_Inv_NS!W7-Dep_Inv_NS!W7),"..",Gross_Inv_NS!W7-Dep_Inv_NS!W7)</f>
        <v>..</v>
      </c>
      <c r="X7" s="25" t="str">
        <f>IF(ISERROR(Gross_Inv_NS!X7-Dep_Inv_NS!X7),"..",Gross_Inv_NS!X7-Dep_Inv_NS!X7)</f>
        <v>..</v>
      </c>
      <c r="Y7" s="46" t="str">
        <f>IF(ISERROR(Gross_Inv_NS!Y7-Dep_Inv_NS!Y7),"..",Gross_Inv_NS!Y7-Dep_Inv_NS!Y7)</f>
        <v>..</v>
      </c>
    </row>
    <row r="8" spans="1:25">
      <c r="A8" s="5">
        <v>2000</v>
      </c>
      <c r="B8" s="27" t="str">
        <f>IF(ISERROR(Gross_Inv_NS!B8-Dep_Inv_NS!B8),"..",Gross_Inv_NS!B8-Dep_Inv_NS!B8)</f>
        <v>..</v>
      </c>
      <c r="C8" s="15" t="str">
        <f>IF(ISERROR(Gross_Inv_NS!C8-Dep_Inv_NS!C8),"..",Gross_Inv_NS!C8-Dep_Inv_NS!C8)</f>
        <v>..</v>
      </c>
      <c r="D8" s="25" t="str">
        <f>IF(ISERROR(Gross_Inv_NS!D8-Dep_Inv_NS!D8),"..",Gross_Inv_NS!D8-Dep_Inv_NS!D8)</f>
        <v>..</v>
      </c>
      <c r="E8" s="25" t="str">
        <f>IF(ISERROR(Gross_Inv_NS!E8-Dep_Inv_NS!E8),"..",Gross_Inv_NS!E8-Dep_Inv_NS!E8)</f>
        <v>..</v>
      </c>
      <c r="F8" s="25" t="str">
        <f>IF(ISERROR(Gross_Inv_NS!F8-Dep_Inv_NS!F8),"..",Gross_Inv_NS!F8-Dep_Inv_NS!F8)</f>
        <v>..</v>
      </c>
      <c r="G8" s="25" t="str">
        <f>IF(ISERROR(Gross_Inv_NS!G8-Dep_Inv_NS!G8),"..",Gross_Inv_NS!G8-Dep_Inv_NS!G8)</f>
        <v>..</v>
      </c>
      <c r="H8" s="25" t="str">
        <f>IF(ISERROR(Gross_Inv_NS!H8-Dep_Inv_NS!H8),"..",Gross_Inv_NS!H8-Dep_Inv_NS!H8)</f>
        <v>..</v>
      </c>
      <c r="I8" s="25" t="str">
        <f>IF(ISERROR(Gross_Inv_NS!I8-Dep_Inv_NS!I8),"..",Gross_Inv_NS!I8-Dep_Inv_NS!I8)</f>
        <v>..</v>
      </c>
      <c r="J8" s="17" t="str">
        <f>IF(ISERROR(Gross_Inv_NS!J8-Dep_Inv_NS!J8),"..",Gross_Inv_NS!J8-Dep_Inv_NS!J8)</f>
        <v>..</v>
      </c>
      <c r="K8" s="25" t="str">
        <f>IF(ISERROR(Gross_Inv_NS!K8-Dep_Inv_NS!K8),"..",Gross_Inv_NS!K8-Dep_Inv_NS!K8)</f>
        <v>..</v>
      </c>
      <c r="L8" s="25" t="str">
        <f>IF(ISERROR(Gross_Inv_NS!L8-Dep_Inv_NS!L8),"..",Gross_Inv_NS!L8-Dep_Inv_NS!L8)</f>
        <v>..</v>
      </c>
      <c r="M8" s="25" t="str">
        <f>IF(ISERROR(Gross_Inv_NS!M8-Dep_Inv_NS!M8),"..",Gross_Inv_NS!M8-Dep_Inv_NS!M8)</f>
        <v>..</v>
      </c>
      <c r="N8" s="25" t="str">
        <f>IF(ISERROR(Gross_Inv_NS!N8-Dep_Inv_NS!N8),"..",Gross_Inv_NS!N8-Dep_Inv_NS!N8)</f>
        <v>..</v>
      </c>
      <c r="O8" s="25" t="str">
        <f>IF(ISERROR(Gross_Inv_NS!O8-Dep_Inv_NS!O8),"..",Gross_Inv_NS!O8-Dep_Inv_NS!O8)</f>
        <v>..</v>
      </c>
      <c r="P8" s="25" t="str">
        <f>IF(ISERROR(Gross_Inv_NS!P8-Dep_Inv_NS!P8),"..",Gross_Inv_NS!P8-Dep_Inv_NS!P8)</f>
        <v>..</v>
      </c>
      <c r="Q8" s="25" t="str">
        <f>IF(ISERROR(Gross_Inv_NS!Q8-Dep_Inv_NS!Q8),"..",Gross_Inv_NS!Q8-Dep_Inv_NS!Q8)</f>
        <v>..</v>
      </c>
      <c r="R8" s="25" t="str">
        <f>IF(ISERROR(Gross_Inv_NS!R8-Dep_Inv_NS!R8),"..",Gross_Inv_NS!R8-Dep_Inv_NS!R8)</f>
        <v>..</v>
      </c>
      <c r="S8" s="25" t="str">
        <f>IF(ISERROR(Gross_Inv_NS!S8-Dep_Inv_NS!S8),"..",Gross_Inv_NS!S8-Dep_Inv_NS!S8)</f>
        <v>..</v>
      </c>
      <c r="T8" s="25" t="str">
        <f>IF(ISERROR(Gross_Inv_NS!T8-Dep_Inv_NS!T8),"..",Gross_Inv_NS!T8-Dep_Inv_NS!T8)</f>
        <v>..</v>
      </c>
      <c r="U8" s="17" t="str">
        <f>IF(ISERROR(Gross_Inv_NS!U8-Dep_Inv_NS!U8),"..",Gross_Inv_NS!U8-Dep_Inv_NS!U8)</f>
        <v>..</v>
      </c>
      <c r="V8" s="25" t="str">
        <f>IF(ISERROR(Gross_Inv_NS!V8-Dep_Inv_NS!V8),"..",Gross_Inv_NS!V8-Dep_Inv_NS!V8)</f>
        <v>..</v>
      </c>
      <c r="W8" s="25" t="str">
        <f>IF(ISERROR(Gross_Inv_NS!W8-Dep_Inv_NS!W8),"..",Gross_Inv_NS!W8-Dep_Inv_NS!W8)</f>
        <v>..</v>
      </c>
      <c r="X8" s="25" t="str">
        <f>IF(ISERROR(Gross_Inv_NS!X8-Dep_Inv_NS!X8),"..",Gross_Inv_NS!X8-Dep_Inv_NS!X8)</f>
        <v>..</v>
      </c>
      <c r="Y8" s="46" t="str">
        <f>IF(ISERROR(Gross_Inv_NS!Y8-Dep_Inv_NS!Y8),"..",Gross_Inv_NS!Y8-Dep_Inv_NS!Y8)</f>
        <v>..</v>
      </c>
    </row>
    <row r="9" spans="1:25">
      <c r="A9" s="5">
        <v>2001</v>
      </c>
      <c r="B9" s="27" t="str">
        <f>IF(ISERROR(Gross_Inv_NS!B9-Dep_Inv_NS!B9),"..",Gross_Inv_NS!B9-Dep_Inv_NS!B9)</f>
        <v>..</v>
      </c>
      <c r="C9" s="15" t="str">
        <f>IF(ISERROR(Gross_Inv_NS!C9-Dep_Inv_NS!C9),"..",Gross_Inv_NS!C9-Dep_Inv_NS!C9)</f>
        <v>..</v>
      </c>
      <c r="D9" s="25" t="str">
        <f>IF(ISERROR(Gross_Inv_NS!D9-Dep_Inv_NS!D9),"..",Gross_Inv_NS!D9-Dep_Inv_NS!D9)</f>
        <v>..</v>
      </c>
      <c r="E9" s="25" t="str">
        <f>IF(ISERROR(Gross_Inv_NS!E9-Dep_Inv_NS!E9),"..",Gross_Inv_NS!E9-Dep_Inv_NS!E9)</f>
        <v>..</v>
      </c>
      <c r="F9" s="25" t="str">
        <f>IF(ISERROR(Gross_Inv_NS!F9-Dep_Inv_NS!F9),"..",Gross_Inv_NS!F9-Dep_Inv_NS!F9)</f>
        <v>..</v>
      </c>
      <c r="G9" s="25" t="str">
        <f>IF(ISERROR(Gross_Inv_NS!G9-Dep_Inv_NS!G9),"..",Gross_Inv_NS!G9-Dep_Inv_NS!G9)</f>
        <v>..</v>
      </c>
      <c r="H9" s="25" t="str">
        <f>IF(ISERROR(Gross_Inv_NS!H9-Dep_Inv_NS!H9),"..",Gross_Inv_NS!H9-Dep_Inv_NS!H9)</f>
        <v>..</v>
      </c>
      <c r="I9" s="25" t="str">
        <f>IF(ISERROR(Gross_Inv_NS!I9-Dep_Inv_NS!I9),"..",Gross_Inv_NS!I9-Dep_Inv_NS!I9)</f>
        <v>..</v>
      </c>
      <c r="J9" s="17" t="str">
        <f>IF(ISERROR(Gross_Inv_NS!J9-Dep_Inv_NS!J9),"..",Gross_Inv_NS!J9-Dep_Inv_NS!J9)</f>
        <v>..</v>
      </c>
      <c r="K9" s="25" t="str">
        <f>IF(ISERROR(Gross_Inv_NS!K9-Dep_Inv_NS!K9),"..",Gross_Inv_NS!K9-Dep_Inv_NS!K9)</f>
        <v>..</v>
      </c>
      <c r="L9" s="25" t="str">
        <f>IF(ISERROR(Gross_Inv_NS!L9-Dep_Inv_NS!L9),"..",Gross_Inv_NS!L9-Dep_Inv_NS!L9)</f>
        <v>..</v>
      </c>
      <c r="M9" s="25" t="str">
        <f>IF(ISERROR(Gross_Inv_NS!M9-Dep_Inv_NS!M9),"..",Gross_Inv_NS!M9-Dep_Inv_NS!M9)</f>
        <v>..</v>
      </c>
      <c r="N9" s="25" t="str">
        <f>IF(ISERROR(Gross_Inv_NS!N9-Dep_Inv_NS!N9),"..",Gross_Inv_NS!N9-Dep_Inv_NS!N9)</f>
        <v>..</v>
      </c>
      <c r="O9" s="25" t="str">
        <f>IF(ISERROR(Gross_Inv_NS!O9-Dep_Inv_NS!O9),"..",Gross_Inv_NS!O9-Dep_Inv_NS!O9)</f>
        <v>..</v>
      </c>
      <c r="P9" s="25" t="str">
        <f>IF(ISERROR(Gross_Inv_NS!P9-Dep_Inv_NS!P9),"..",Gross_Inv_NS!P9-Dep_Inv_NS!P9)</f>
        <v>..</v>
      </c>
      <c r="Q9" s="25" t="str">
        <f>IF(ISERROR(Gross_Inv_NS!Q9-Dep_Inv_NS!Q9),"..",Gross_Inv_NS!Q9-Dep_Inv_NS!Q9)</f>
        <v>..</v>
      </c>
      <c r="R9" s="25" t="str">
        <f>IF(ISERROR(Gross_Inv_NS!R9-Dep_Inv_NS!R9),"..",Gross_Inv_NS!R9-Dep_Inv_NS!R9)</f>
        <v>..</v>
      </c>
      <c r="S9" s="25" t="str">
        <f>IF(ISERROR(Gross_Inv_NS!S9-Dep_Inv_NS!S9),"..",Gross_Inv_NS!S9-Dep_Inv_NS!S9)</f>
        <v>..</v>
      </c>
      <c r="T9" s="25" t="str">
        <f>IF(ISERROR(Gross_Inv_NS!T9-Dep_Inv_NS!T9),"..",Gross_Inv_NS!T9-Dep_Inv_NS!T9)</f>
        <v>..</v>
      </c>
      <c r="U9" s="17" t="str">
        <f>IF(ISERROR(Gross_Inv_NS!U9-Dep_Inv_NS!U9),"..",Gross_Inv_NS!U9-Dep_Inv_NS!U9)</f>
        <v>..</v>
      </c>
      <c r="V9" s="25" t="str">
        <f>IF(ISERROR(Gross_Inv_NS!V9-Dep_Inv_NS!V9),"..",Gross_Inv_NS!V9-Dep_Inv_NS!V9)</f>
        <v>..</v>
      </c>
      <c r="W9" s="25" t="str">
        <f>IF(ISERROR(Gross_Inv_NS!W9-Dep_Inv_NS!W9),"..",Gross_Inv_NS!W9-Dep_Inv_NS!W9)</f>
        <v>..</v>
      </c>
      <c r="X9" s="25" t="str">
        <f>IF(ISERROR(Gross_Inv_NS!X9-Dep_Inv_NS!X9),"..",Gross_Inv_NS!X9-Dep_Inv_NS!X9)</f>
        <v>..</v>
      </c>
      <c r="Y9" s="46" t="str">
        <f>IF(ISERROR(Gross_Inv_NS!Y9-Dep_Inv_NS!Y9),"..",Gross_Inv_NS!Y9-Dep_Inv_NS!Y9)</f>
        <v>..</v>
      </c>
    </row>
    <row r="10" spans="1:25">
      <c r="A10" s="5">
        <v>2002</v>
      </c>
      <c r="B10" s="27" t="str">
        <f>IF(ISERROR(Gross_Inv_NS!B10-Dep_Inv_NS!B10),"..",Gross_Inv_NS!B10-Dep_Inv_NS!B10)</f>
        <v>..</v>
      </c>
      <c r="C10" s="15" t="str">
        <f>IF(ISERROR(Gross_Inv_NS!C10-Dep_Inv_NS!C10),"..",Gross_Inv_NS!C10-Dep_Inv_NS!C10)</f>
        <v>..</v>
      </c>
      <c r="D10" s="25" t="str">
        <f>IF(ISERROR(Gross_Inv_NS!D10-Dep_Inv_NS!D10),"..",Gross_Inv_NS!D10-Dep_Inv_NS!D10)</f>
        <v>..</v>
      </c>
      <c r="E10" s="25" t="str">
        <f>IF(ISERROR(Gross_Inv_NS!E10-Dep_Inv_NS!E10),"..",Gross_Inv_NS!E10-Dep_Inv_NS!E10)</f>
        <v>..</v>
      </c>
      <c r="F10" s="25" t="str">
        <f>IF(ISERROR(Gross_Inv_NS!F10-Dep_Inv_NS!F10),"..",Gross_Inv_NS!F10-Dep_Inv_NS!F10)</f>
        <v>..</v>
      </c>
      <c r="G10" s="25" t="str">
        <f>IF(ISERROR(Gross_Inv_NS!G10-Dep_Inv_NS!G10),"..",Gross_Inv_NS!G10-Dep_Inv_NS!G10)</f>
        <v>..</v>
      </c>
      <c r="H10" s="25" t="str">
        <f>IF(ISERROR(Gross_Inv_NS!H10-Dep_Inv_NS!H10),"..",Gross_Inv_NS!H10-Dep_Inv_NS!H10)</f>
        <v>..</v>
      </c>
      <c r="I10" s="25" t="str">
        <f>IF(ISERROR(Gross_Inv_NS!I10-Dep_Inv_NS!I10),"..",Gross_Inv_NS!I10-Dep_Inv_NS!I10)</f>
        <v>..</v>
      </c>
      <c r="J10" s="17" t="str">
        <f>IF(ISERROR(Gross_Inv_NS!J10-Dep_Inv_NS!J10),"..",Gross_Inv_NS!J10-Dep_Inv_NS!J10)</f>
        <v>..</v>
      </c>
      <c r="K10" s="25" t="str">
        <f>IF(ISERROR(Gross_Inv_NS!K10-Dep_Inv_NS!K10),"..",Gross_Inv_NS!K10-Dep_Inv_NS!K10)</f>
        <v>..</v>
      </c>
      <c r="L10" s="25" t="str">
        <f>IF(ISERROR(Gross_Inv_NS!L10-Dep_Inv_NS!L10),"..",Gross_Inv_NS!L10-Dep_Inv_NS!L10)</f>
        <v>..</v>
      </c>
      <c r="M10" s="25">
        <f>IF(ISERROR(Gross_Inv_NS!M10-Dep_Inv_NS!M10),"..",Gross_Inv_NS!M10-Dep_Inv_NS!M10)</f>
        <v>-145.9</v>
      </c>
      <c r="N10" s="25" t="str">
        <f>IF(ISERROR(Gross_Inv_NS!N10-Dep_Inv_NS!N10),"..",Gross_Inv_NS!N10-Dep_Inv_NS!N10)</f>
        <v>..</v>
      </c>
      <c r="O10" s="25" t="str">
        <f>IF(ISERROR(Gross_Inv_NS!O10-Dep_Inv_NS!O10),"..",Gross_Inv_NS!O10-Dep_Inv_NS!O10)</f>
        <v>..</v>
      </c>
      <c r="P10" s="25" t="str">
        <f>IF(ISERROR(Gross_Inv_NS!P10-Dep_Inv_NS!P10),"..",Gross_Inv_NS!P10-Dep_Inv_NS!P10)</f>
        <v>..</v>
      </c>
      <c r="Q10" s="25" t="str">
        <f>IF(ISERROR(Gross_Inv_NS!Q10-Dep_Inv_NS!Q10),"..",Gross_Inv_NS!Q10-Dep_Inv_NS!Q10)</f>
        <v>..</v>
      </c>
      <c r="R10" s="25" t="str">
        <f>IF(ISERROR(Gross_Inv_NS!R10-Dep_Inv_NS!R10),"..",Gross_Inv_NS!R10-Dep_Inv_NS!R10)</f>
        <v>..</v>
      </c>
      <c r="S10" s="25" t="str">
        <f>IF(ISERROR(Gross_Inv_NS!S10-Dep_Inv_NS!S10),"..",Gross_Inv_NS!S10-Dep_Inv_NS!S10)</f>
        <v>..</v>
      </c>
      <c r="T10" s="25" t="str">
        <f>IF(ISERROR(Gross_Inv_NS!T10-Dep_Inv_NS!T10),"..",Gross_Inv_NS!T10-Dep_Inv_NS!T10)</f>
        <v>..</v>
      </c>
      <c r="U10" s="17" t="str">
        <f>IF(ISERROR(Gross_Inv_NS!U10-Dep_Inv_NS!U10),"..",Gross_Inv_NS!U10-Dep_Inv_NS!U10)</f>
        <v>..</v>
      </c>
      <c r="V10" s="25" t="str">
        <f>IF(ISERROR(Gross_Inv_NS!V10-Dep_Inv_NS!V10),"..",Gross_Inv_NS!V10-Dep_Inv_NS!V10)</f>
        <v>..</v>
      </c>
      <c r="W10" s="25" t="str">
        <f>IF(ISERROR(Gross_Inv_NS!W10-Dep_Inv_NS!W10),"..",Gross_Inv_NS!W10-Dep_Inv_NS!W10)</f>
        <v>..</v>
      </c>
      <c r="X10" s="25" t="str">
        <f>IF(ISERROR(Gross_Inv_NS!X10-Dep_Inv_NS!X10),"..",Gross_Inv_NS!X10-Dep_Inv_NS!X10)</f>
        <v>..</v>
      </c>
      <c r="Y10" s="46" t="str">
        <f>IF(ISERROR(Gross_Inv_NS!Y10-Dep_Inv_NS!Y10),"..",Gross_Inv_NS!Y10-Dep_Inv_NS!Y10)</f>
        <v>..</v>
      </c>
    </row>
    <row r="11" spans="1:25">
      <c r="A11" s="5">
        <v>2003</v>
      </c>
      <c r="B11" s="27">
        <f>IF(ISERROR(Gross_Inv_NS!B11-Dep_Inv_NS!B11),"..",Gross_Inv_NS!B11-Dep_Inv_NS!B11)</f>
        <v>168.90000000000009</v>
      </c>
      <c r="C11" s="15" t="str">
        <f>IF(ISERROR(Gross_Inv_NS!C11-Dep_Inv_NS!C11),"..",Gross_Inv_NS!C11-Dep_Inv_NS!C11)</f>
        <v>..</v>
      </c>
      <c r="D11" s="25" t="str">
        <f>IF(ISERROR(Gross_Inv_NS!D11-Dep_Inv_NS!D11),"..",Gross_Inv_NS!D11-Dep_Inv_NS!D11)</f>
        <v>..</v>
      </c>
      <c r="E11" s="25" t="str">
        <f>IF(ISERROR(Gross_Inv_NS!E11-Dep_Inv_NS!E11),"..",Gross_Inv_NS!E11-Dep_Inv_NS!E11)</f>
        <v>..</v>
      </c>
      <c r="F11" s="25" t="str">
        <f>IF(ISERROR(Gross_Inv_NS!F11-Dep_Inv_NS!F11),"..",Gross_Inv_NS!F11-Dep_Inv_NS!F11)</f>
        <v>..</v>
      </c>
      <c r="G11" s="25" t="str">
        <f>IF(ISERROR(Gross_Inv_NS!G11-Dep_Inv_NS!G11),"..",Gross_Inv_NS!G11-Dep_Inv_NS!G11)</f>
        <v>..</v>
      </c>
      <c r="H11" s="25" t="str">
        <f>IF(ISERROR(Gross_Inv_NS!H11-Dep_Inv_NS!H11),"..",Gross_Inv_NS!H11-Dep_Inv_NS!H11)</f>
        <v>..</v>
      </c>
      <c r="I11" s="25" t="str">
        <f>IF(ISERROR(Gross_Inv_NS!I11-Dep_Inv_NS!I11),"..",Gross_Inv_NS!I11-Dep_Inv_NS!I11)</f>
        <v>..</v>
      </c>
      <c r="J11" s="17" t="str">
        <f>IF(ISERROR(Gross_Inv_NS!J11-Dep_Inv_NS!J11),"..",Gross_Inv_NS!J11-Dep_Inv_NS!J11)</f>
        <v>..</v>
      </c>
      <c r="K11" s="25" t="str">
        <f>IF(ISERROR(Gross_Inv_NS!K11-Dep_Inv_NS!K11),"..",Gross_Inv_NS!K11-Dep_Inv_NS!K11)</f>
        <v>..</v>
      </c>
      <c r="L11" s="25" t="str">
        <f>IF(ISERROR(Gross_Inv_NS!L11-Dep_Inv_NS!L11),"..",Gross_Inv_NS!L11-Dep_Inv_NS!L11)</f>
        <v>..</v>
      </c>
      <c r="M11" s="25">
        <f>IF(ISERROR(Gross_Inv_NS!M11-Dep_Inv_NS!M11),"..",Gross_Inv_NS!M11-Dep_Inv_NS!M11)</f>
        <v>46</v>
      </c>
      <c r="N11" s="25" t="str">
        <f>IF(ISERROR(Gross_Inv_NS!N11-Dep_Inv_NS!N11),"..",Gross_Inv_NS!N11-Dep_Inv_NS!N11)</f>
        <v>..</v>
      </c>
      <c r="O11" s="25" t="str">
        <f>IF(ISERROR(Gross_Inv_NS!O11-Dep_Inv_NS!O11),"..",Gross_Inv_NS!O11-Dep_Inv_NS!O11)</f>
        <v>..</v>
      </c>
      <c r="P11" s="25">
        <f>IF(ISERROR(Gross_Inv_NS!P11-Dep_Inv_NS!P11),"..",Gross_Inv_NS!P11-Dep_Inv_NS!P11)</f>
        <v>23.699999999999989</v>
      </c>
      <c r="Q11" s="25" t="str">
        <f>IF(ISERROR(Gross_Inv_NS!Q11-Dep_Inv_NS!Q11),"..",Gross_Inv_NS!Q11-Dep_Inv_NS!Q11)</f>
        <v>..</v>
      </c>
      <c r="R11" s="25" t="str">
        <f>IF(ISERROR(Gross_Inv_NS!R11-Dep_Inv_NS!R11),"..",Gross_Inv_NS!R11-Dep_Inv_NS!R11)</f>
        <v>..</v>
      </c>
      <c r="S11" s="25" t="str">
        <f>IF(ISERROR(Gross_Inv_NS!S11-Dep_Inv_NS!S11),"..",Gross_Inv_NS!S11-Dep_Inv_NS!S11)</f>
        <v>..</v>
      </c>
      <c r="T11" s="25" t="str">
        <f>IF(ISERROR(Gross_Inv_NS!T11-Dep_Inv_NS!T11),"..",Gross_Inv_NS!T11-Dep_Inv_NS!T11)</f>
        <v>..</v>
      </c>
      <c r="U11" s="17" t="str">
        <f>IF(ISERROR(Gross_Inv_NS!U11-Dep_Inv_NS!U11),"..",Gross_Inv_NS!U11-Dep_Inv_NS!U11)</f>
        <v>..</v>
      </c>
      <c r="V11" s="25" t="str">
        <f>IF(ISERROR(Gross_Inv_NS!V11-Dep_Inv_NS!V11),"..",Gross_Inv_NS!V11-Dep_Inv_NS!V11)</f>
        <v>..</v>
      </c>
      <c r="W11" s="25">
        <f>IF(ISERROR(Gross_Inv_NS!W11-Dep_Inv_NS!W11),"..",Gross_Inv_NS!W11-Dep_Inv_NS!W11)</f>
        <v>137.5</v>
      </c>
      <c r="X11" s="25" t="str">
        <f>IF(ISERROR(Gross_Inv_NS!X11-Dep_Inv_NS!X11),"..",Gross_Inv_NS!X11-Dep_Inv_NS!X11)</f>
        <v>..</v>
      </c>
      <c r="Y11" s="46" t="str">
        <f>IF(ISERROR(Gross_Inv_NS!Y11-Dep_Inv_NS!Y11),"..",Gross_Inv_NS!Y11-Dep_Inv_NS!Y11)</f>
        <v>..</v>
      </c>
    </row>
    <row r="12" spans="1:25">
      <c r="A12" s="5">
        <v>2004</v>
      </c>
      <c r="B12" s="27">
        <f>IF(ISERROR(Gross_Inv_NS!B12-Dep_Inv_NS!B12),"..",Gross_Inv_NS!B12-Dep_Inv_NS!B12)</f>
        <v>13</v>
      </c>
      <c r="C12" s="15" t="str">
        <f>IF(ISERROR(Gross_Inv_NS!C12-Dep_Inv_NS!C12),"..",Gross_Inv_NS!C12-Dep_Inv_NS!C12)</f>
        <v>..</v>
      </c>
      <c r="D12" s="25" t="str">
        <f>IF(ISERROR(Gross_Inv_NS!D12-Dep_Inv_NS!D12),"..",Gross_Inv_NS!D12-Dep_Inv_NS!D12)</f>
        <v>..</v>
      </c>
      <c r="E12" s="25" t="str">
        <f>IF(ISERROR(Gross_Inv_NS!E12-Dep_Inv_NS!E12),"..",Gross_Inv_NS!E12-Dep_Inv_NS!E12)</f>
        <v>..</v>
      </c>
      <c r="F12" s="25" t="str">
        <f>IF(ISERROR(Gross_Inv_NS!F12-Dep_Inv_NS!F12),"..",Gross_Inv_NS!F12-Dep_Inv_NS!F12)</f>
        <v>..</v>
      </c>
      <c r="G12" s="25" t="str">
        <f>IF(ISERROR(Gross_Inv_NS!G12-Dep_Inv_NS!G12),"..",Gross_Inv_NS!G12-Dep_Inv_NS!G12)</f>
        <v>..</v>
      </c>
      <c r="H12" s="25" t="str">
        <f>IF(ISERROR(Gross_Inv_NS!H12-Dep_Inv_NS!H12),"..",Gross_Inv_NS!H12-Dep_Inv_NS!H12)</f>
        <v>..</v>
      </c>
      <c r="I12" s="25" t="str">
        <f>IF(ISERROR(Gross_Inv_NS!I12-Dep_Inv_NS!I12),"..",Gross_Inv_NS!I12-Dep_Inv_NS!I12)</f>
        <v>..</v>
      </c>
      <c r="J12" s="17" t="str">
        <f>IF(ISERROR(Gross_Inv_NS!J12-Dep_Inv_NS!J12),"..",Gross_Inv_NS!J12-Dep_Inv_NS!J12)</f>
        <v>..</v>
      </c>
      <c r="K12" s="25" t="str">
        <f>IF(ISERROR(Gross_Inv_NS!K12-Dep_Inv_NS!K12),"..",Gross_Inv_NS!K12-Dep_Inv_NS!K12)</f>
        <v>..</v>
      </c>
      <c r="L12" s="25" t="str">
        <f>IF(ISERROR(Gross_Inv_NS!L12-Dep_Inv_NS!L12),"..",Gross_Inv_NS!L12-Dep_Inv_NS!L12)</f>
        <v>..</v>
      </c>
      <c r="M12" s="25" t="str">
        <f>IF(ISERROR(Gross_Inv_NS!M12-Dep_Inv_NS!M12),"..",Gross_Inv_NS!M12-Dep_Inv_NS!M12)</f>
        <v>..</v>
      </c>
      <c r="N12" s="25" t="str">
        <f>IF(ISERROR(Gross_Inv_NS!N12-Dep_Inv_NS!N12),"..",Gross_Inv_NS!N12-Dep_Inv_NS!N12)</f>
        <v>..</v>
      </c>
      <c r="O12" s="25" t="str">
        <f>IF(ISERROR(Gross_Inv_NS!O12-Dep_Inv_NS!O12),"..",Gross_Inv_NS!O12-Dep_Inv_NS!O12)</f>
        <v>..</v>
      </c>
      <c r="P12" s="25">
        <f>IF(ISERROR(Gross_Inv_NS!P12-Dep_Inv_NS!P12),"..",Gross_Inv_NS!P12-Dep_Inv_NS!P12)</f>
        <v>-14.5</v>
      </c>
      <c r="Q12" s="25" t="str">
        <f>IF(ISERROR(Gross_Inv_NS!Q12-Dep_Inv_NS!Q12),"..",Gross_Inv_NS!Q12-Dep_Inv_NS!Q12)</f>
        <v>..</v>
      </c>
      <c r="R12" s="25" t="str">
        <f>IF(ISERROR(Gross_Inv_NS!R12-Dep_Inv_NS!R12),"..",Gross_Inv_NS!R12-Dep_Inv_NS!R12)</f>
        <v>..</v>
      </c>
      <c r="S12" s="25" t="str">
        <f>IF(ISERROR(Gross_Inv_NS!S12-Dep_Inv_NS!S12),"..",Gross_Inv_NS!S12-Dep_Inv_NS!S12)</f>
        <v>..</v>
      </c>
      <c r="T12" s="25" t="str">
        <f>IF(ISERROR(Gross_Inv_NS!T12-Dep_Inv_NS!T12),"..",Gross_Inv_NS!T12-Dep_Inv_NS!T12)</f>
        <v>..</v>
      </c>
      <c r="U12" s="17" t="str">
        <f>IF(ISERROR(Gross_Inv_NS!U12-Dep_Inv_NS!U12),"..",Gross_Inv_NS!U12-Dep_Inv_NS!U12)</f>
        <v>..</v>
      </c>
      <c r="V12" s="25" t="str">
        <f>IF(ISERROR(Gross_Inv_NS!V12-Dep_Inv_NS!V12),"..",Gross_Inv_NS!V12-Dep_Inv_NS!V12)</f>
        <v>..</v>
      </c>
      <c r="W12" s="25" t="str">
        <f>IF(ISERROR(Gross_Inv_NS!W12-Dep_Inv_NS!W12),"..",Gross_Inv_NS!W12-Dep_Inv_NS!W12)</f>
        <v>..</v>
      </c>
      <c r="X12" s="25" t="str">
        <f>IF(ISERROR(Gross_Inv_NS!X12-Dep_Inv_NS!X12),"..",Gross_Inv_NS!X12-Dep_Inv_NS!X12)</f>
        <v>..</v>
      </c>
      <c r="Y12" s="46" t="str">
        <f>IF(ISERROR(Gross_Inv_NS!Y12-Dep_Inv_NS!Y12),"..",Gross_Inv_NS!Y12-Dep_Inv_NS!Y12)</f>
        <v>..</v>
      </c>
    </row>
    <row r="13" spans="1:25">
      <c r="A13" s="5">
        <v>2005</v>
      </c>
      <c r="B13" s="27">
        <f>IF(ISERROR(Gross_Inv_NS!B13-Dep_Inv_NS!B13),"..",Gross_Inv_NS!B13-Dep_Inv_NS!B13)</f>
        <v>20.600000000000364</v>
      </c>
      <c r="C13" s="15" t="str">
        <f>IF(ISERROR(Gross_Inv_NS!C13-Dep_Inv_NS!C13),"..",Gross_Inv_NS!C13-Dep_Inv_NS!C13)</f>
        <v>..</v>
      </c>
      <c r="D13" s="25" t="str">
        <f>IF(ISERROR(Gross_Inv_NS!D13-Dep_Inv_NS!D13),"..",Gross_Inv_NS!D13-Dep_Inv_NS!D13)</f>
        <v>..</v>
      </c>
      <c r="E13" s="25" t="str">
        <f>IF(ISERROR(Gross_Inv_NS!E13-Dep_Inv_NS!E13),"..",Gross_Inv_NS!E13-Dep_Inv_NS!E13)</f>
        <v>..</v>
      </c>
      <c r="F13" s="25" t="str">
        <f>IF(ISERROR(Gross_Inv_NS!F13-Dep_Inv_NS!F13),"..",Gross_Inv_NS!F13-Dep_Inv_NS!F13)</f>
        <v>..</v>
      </c>
      <c r="G13" s="25" t="str">
        <f>IF(ISERROR(Gross_Inv_NS!G13-Dep_Inv_NS!G13),"..",Gross_Inv_NS!G13-Dep_Inv_NS!G13)</f>
        <v>..</v>
      </c>
      <c r="H13" s="25" t="str">
        <f>IF(ISERROR(Gross_Inv_NS!H13-Dep_Inv_NS!H13),"..",Gross_Inv_NS!H13-Dep_Inv_NS!H13)</f>
        <v>..</v>
      </c>
      <c r="I13" s="25" t="str">
        <f>IF(ISERROR(Gross_Inv_NS!I13-Dep_Inv_NS!I13),"..",Gross_Inv_NS!I13-Dep_Inv_NS!I13)</f>
        <v>..</v>
      </c>
      <c r="J13" s="17" t="str">
        <f>IF(ISERROR(Gross_Inv_NS!J13-Dep_Inv_NS!J13),"..",Gross_Inv_NS!J13-Dep_Inv_NS!J13)</f>
        <v>..</v>
      </c>
      <c r="K13" s="25" t="str">
        <f>IF(ISERROR(Gross_Inv_NS!K13-Dep_Inv_NS!K13),"..",Gross_Inv_NS!K13-Dep_Inv_NS!K13)</f>
        <v>..</v>
      </c>
      <c r="L13" s="25" t="str">
        <f>IF(ISERROR(Gross_Inv_NS!L13-Dep_Inv_NS!L13),"..",Gross_Inv_NS!L13-Dep_Inv_NS!L13)</f>
        <v>..</v>
      </c>
      <c r="M13" s="25">
        <f>IF(ISERROR(Gross_Inv_NS!M13-Dep_Inv_NS!M13),"..",Gross_Inv_NS!M13-Dep_Inv_NS!M13)</f>
        <v>96.099999999999966</v>
      </c>
      <c r="N13" s="25" t="str">
        <f>IF(ISERROR(Gross_Inv_NS!N13-Dep_Inv_NS!N13),"..",Gross_Inv_NS!N13-Dep_Inv_NS!N13)</f>
        <v>..</v>
      </c>
      <c r="O13" s="25">
        <f>IF(ISERROR(Gross_Inv_NS!O13-Dep_Inv_NS!O13),"..",Gross_Inv_NS!O13-Dep_Inv_NS!O13)</f>
        <v>-35.599999999999994</v>
      </c>
      <c r="P13" s="25">
        <f>IF(ISERROR(Gross_Inv_NS!P13-Dep_Inv_NS!P13),"..",Gross_Inv_NS!P13-Dep_Inv_NS!P13)</f>
        <v>-28.100000000000023</v>
      </c>
      <c r="Q13" s="25" t="str">
        <f>IF(ISERROR(Gross_Inv_NS!Q13-Dep_Inv_NS!Q13),"..",Gross_Inv_NS!Q13-Dep_Inv_NS!Q13)</f>
        <v>..</v>
      </c>
      <c r="R13" s="25" t="str">
        <f>IF(ISERROR(Gross_Inv_NS!R13-Dep_Inv_NS!R13),"..",Gross_Inv_NS!R13-Dep_Inv_NS!R13)</f>
        <v>..</v>
      </c>
      <c r="S13" s="25" t="str">
        <f>IF(ISERROR(Gross_Inv_NS!S13-Dep_Inv_NS!S13),"..",Gross_Inv_NS!S13-Dep_Inv_NS!S13)</f>
        <v>..</v>
      </c>
      <c r="T13" s="25" t="str">
        <f>IF(ISERROR(Gross_Inv_NS!T13-Dep_Inv_NS!T13),"..",Gross_Inv_NS!T13-Dep_Inv_NS!T13)</f>
        <v>..</v>
      </c>
      <c r="U13" s="17" t="str">
        <f>IF(ISERROR(Gross_Inv_NS!U13-Dep_Inv_NS!U13),"..",Gross_Inv_NS!U13-Dep_Inv_NS!U13)</f>
        <v>..</v>
      </c>
      <c r="V13" s="25" t="str">
        <f>IF(ISERROR(Gross_Inv_NS!V13-Dep_Inv_NS!V13),"..",Gross_Inv_NS!V13-Dep_Inv_NS!V13)</f>
        <v>..</v>
      </c>
      <c r="W13" s="25">
        <f>IF(ISERROR(Gross_Inv_NS!W13-Dep_Inv_NS!W13),"..",Gross_Inv_NS!W13-Dep_Inv_NS!W13)</f>
        <v>-187.39999999999986</v>
      </c>
      <c r="X13" s="25" t="str">
        <f>IF(ISERROR(Gross_Inv_NS!X13-Dep_Inv_NS!X13),"..",Gross_Inv_NS!X13-Dep_Inv_NS!X13)</f>
        <v>..</v>
      </c>
      <c r="Y13" s="46" t="str">
        <f>IF(ISERROR(Gross_Inv_NS!Y13-Dep_Inv_NS!Y13),"..",Gross_Inv_NS!Y13-Dep_Inv_NS!Y13)</f>
        <v>..</v>
      </c>
    </row>
    <row r="14" spans="1:25">
      <c r="A14" s="5">
        <v>2006</v>
      </c>
      <c r="B14" s="27">
        <f>IF(ISERROR(Gross_Inv_NS!B14-Dep_Inv_NS!B14),"..",Gross_Inv_NS!B14-Dep_Inv_NS!B14)</f>
        <v>-44</v>
      </c>
      <c r="C14" s="15" t="str">
        <f>IF(ISERROR(Gross_Inv_NS!C14-Dep_Inv_NS!C14),"..",Gross_Inv_NS!C14-Dep_Inv_NS!C14)</f>
        <v>..</v>
      </c>
      <c r="D14" s="25" t="str">
        <f>IF(ISERROR(Gross_Inv_NS!D14-Dep_Inv_NS!D14),"..",Gross_Inv_NS!D14-Dep_Inv_NS!D14)</f>
        <v>..</v>
      </c>
      <c r="E14" s="25" t="str">
        <f>IF(ISERROR(Gross_Inv_NS!E14-Dep_Inv_NS!E14),"..",Gross_Inv_NS!E14-Dep_Inv_NS!E14)</f>
        <v>..</v>
      </c>
      <c r="F14" s="25" t="str">
        <f>IF(ISERROR(Gross_Inv_NS!F14-Dep_Inv_NS!F14),"..",Gross_Inv_NS!F14-Dep_Inv_NS!F14)</f>
        <v>..</v>
      </c>
      <c r="G14" s="25" t="str">
        <f>IF(ISERROR(Gross_Inv_NS!G14-Dep_Inv_NS!G14),"..",Gross_Inv_NS!G14-Dep_Inv_NS!G14)</f>
        <v>..</v>
      </c>
      <c r="H14" s="25" t="str">
        <f>IF(ISERROR(Gross_Inv_NS!H14-Dep_Inv_NS!H14),"..",Gross_Inv_NS!H14-Dep_Inv_NS!H14)</f>
        <v>..</v>
      </c>
      <c r="I14" s="25" t="str">
        <f>IF(ISERROR(Gross_Inv_NS!I14-Dep_Inv_NS!I14),"..",Gross_Inv_NS!I14-Dep_Inv_NS!I14)</f>
        <v>..</v>
      </c>
      <c r="J14" s="17" t="str">
        <f>IF(ISERROR(Gross_Inv_NS!J14-Dep_Inv_NS!J14),"..",Gross_Inv_NS!J14-Dep_Inv_NS!J14)</f>
        <v>..</v>
      </c>
      <c r="K14" s="25" t="str">
        <f>IF(ISERROR(Gross_Inv_NS!K14-Dep_Inv_NS!K14),"..",Gross_Inv_NS!K14-Dep_Inv_NS!K14)</f>
        <v>..</v>
      </c>
      <c r="L14" s="25" t="str">
        <f>IF(ISERROR(Gross_Inv_NS!L14-Dep_Inv_NS!L14),"..",Gross_Inv_NS!L14-Dep_Inv_NS!L14)</f>
        <v>..</v>
      </c>
      <c r="M14" s="25">
        <f>IF(ISERROR(Gross_Inv_NS!M14-Dep_Inv_NS!M14),"..",Gross_Inv_NS!M14-Dep_Inv_NS!M14)</f>
        <v>71.099999999999994</v>
      </c>
      <c r="N14" s="25" t="str">
        <f>IF(ISERROR(Gross_Inv_NS!N14-Dep_Inv_NS!N14),"..",Gross_Inv_NS!N14-Dep_Inv_NS!N14)</f>
        <v>..</v>
      </c>
      <c r="O14" s="25">
        <f>IF(ISERROR(Gross_Inv_NS!O14-Dep_Inv_NS!O14),"..",Gross_Inv_NS!O14-Dep_Inv_NS!O14)</f>
        <v>21.400000000000006</v>
      </c>
      <c r="P14" s="25">
        <f>IF(ISERROR(Gross_Inv_NS!P14-Dep_Inv_NS!P14),"..",Gross_Inv_NS!P14-Dep_Inv_NS!P14)</f>
        <v>15.900000000000034</v>
      </c>
      <c r="Q14" s="25" t="str">
        <f>IF(ISERROR(Gross_Inv_NS!Q14-Dep_Inv_NS!Q14),"..",Gross_Inv_NS!Q14-Dep_Inv_NS!Q14)</f>
        <v>..</v>
      </c>
      <c r="R14" s="25" t="str">
        <f>IF(ISERROR(Gross_Inv_NS!R14-Dep_Inv_NS!R14),"..",Gross_Inv_NS!R14-Dep_Inv_NS!R14)</f>
        <v>..</v>
      </c>
      <c r="S14" s="25" t="str">
        <f>IF(ISERROR(Gross_Inv_NS!S14-Dep_Inv_NS!S14),"..",Gross_Inv_NS!S14-Dep_Inv_NS!S14)</f>
        <v>..</v>
      </c>
      <c r="T14" s="25" t="str">
        <f>IF(ISERROR(Gross_Inv_NS!T14-Dep_Inv_NS!T14),"..",Gross_Inv_NS!T14-Dep_Inv_NS!T14)</f>
        <v>..</v>
      </c>
      <c r="U14" s="17" t="str">
        <f>IF(ISERROR(Gross_Inv_NS!U14-Dep_Inv_NS!U14),"..",Gross_Inv_NS!U14-Dep_Inv_NS!U14)</f>
        <v>..</v>
      </c>
      <c r="V14" s="25" t="str">
        <f>IF(ISERROR(Gross_Inv_NS!V14-Dep_Inv_NS!V14),"..",Gross_Inv_NS!V14-Dep_Inv_NS!V14)</f>
        <v>..</v>
      </c>
      <c r="W14" s="25">
        <f>IF(ISERROR(Gross_Inv_NS!W14-Dep_Inv_NS!W14),"..",Gross_Inv_NS!W14-Dep_Inv_NS!W14)</f>
        <v>-323.20000000000005</v>
      </c>
      <c r="X14" s="25" t="str">
        <f>IF(ISERROR(Gross_Inv_NS!X14-Dep_Inv_NS!X14),"..",Gross_Inv_NS!X14-Dep_Inv_NS!X14)</f>
        <v>..</v>
      </c>
      <c r="Y14" s="46" t="str">
        <f>IF(ISERROR(Gross_Inv_NS!Y14-Dep_Inv_NS!Y14),"..",Gross_Inv_NS!Y14-Dep_Inv_NS!Y14)</f>
        <v>..</v>
      </c>
    </row>
    <row r="15" spans="1:25">
      <c r="A15" s="5">
        <v>2007</v>
      </c>
      <c r="B15" s="27">
        <f>IF(ISERROR(Gross_Inv_NS!B15-Dep_Inv_NS!B15),"..",Gross_Inv_NS!B15-Dep_Inv_NS!B15)</f>
        <v>10.200000000000273</v>
      </c>
      <c r="C15" s="15" t="str">
        <f>IF(ISERROR(Gross_Inv_NS!C15-Dep_Inv_NS!C15),"..",Gross_Inv_NS!C15-Dep_Inv_NS!C15)</f>
        <v>..</v>
      </c>
      <c r="D15" s="25" t="str">
        <f>IF(ISERROR(Gross_Inv_NS!D15-Dep_Inv_NS!D15),"..",Gross_Inv_NS!D15-Dep_Inv_NS!D15)</f>
        <v>..</v>
      </c>
      <c r="E15" s="25" t="str">
        <f>IF(ISERROR(Gross_Inv_NS!E15-Dep_Inv_NS!E15),"..",Gross_Inv_NS!E15-Dep_Inv_NS!E15)</f>
        <v>..</v>
      </c>
      <c r="F15" s="25" t="str">
        <f>IF(ISERROR(Gross_Inv_NS!F15-Dep_Inv_NS!F15),"..",Gross_Inv_NS!F15-Dep_Inv_NS!F15)</f>
        <v>..</v>
      </c>
      <c r="G15" s="25" t="str">
        <f>IF(ISERROR(Gross_Inv_NS!G15-Dep_Inv_NS!G15),"..",Gross_Inv_NS!G15-Dep_Inv_NS!G15)</f>
        <v>..</v>
      </c>
      <c r="H15" s="25" t="str">
        <f>IF(ISERROR(Gross_Inv_NS!H15-Dep_Inv_NS!H15),"..",Gross_Inv_NS!H15-Dep_Inv_NS!H15)</f>
        <v>..</v>
      </c>
      <c r="I15" s="25" t="str">
        <f>IF(ISERROR(Gross_Inv_NS!I15-Dep_Inv_NS!I15),"..",Gross_Inv_NS!I15-Dep_Inv_NS!I15)</f>
        <v>..</v>
      </c>
      <c r="J15" s="17" t="str">
        <f>IF(ISERROR(Gross_Inv_NS!J15-Dep_Inv_NS!J15),"..",Gross_Inv_NS!J15-Dep_Inv_NS!J15)</f>
        <v>..</v>
      </c>
      <c r="K15" s="25" t="str">
        <f>IF(ISERROR(Gross_Inv_NS!K15-Dep_Inv_NS!K15),"..",Gross_Inv_NS!K15-Dep_Inv_NS!K15)</f>
        <v>..</v>
      </c>
      <c r="L15" s="25" t="str">
        <f>IF(ISERROR(Gross_Inv_NS!L15-Dep_Inv_NS!L15),"..",Gross_Inv_NS!L15-Dep_Inv_NS!L15)</f>
        <v>..</v>
      </c>
      <c r="M15" s="25">
        <f>IF(ISERROR(Gross_Inv_NS!M15-Dep_Inv_NS!M15),"..",Gross_Inv_NS!M15-Dep_Inv_NS!M15)</f>
        <v>103.80000000000001</v>
      </c>
      <c r="N15" s="25" t="str">
        <f>IF(ISERROR(Gross_Inv_NS!N15-Dep_Inv_NS!N15),"..",Gross_Inv_NS!N15-Dep_Inv_NS!N15)</f>
        <v>..</v>
      </c>
      <c r="O15" s="25">
        <f>IF(ISERROR(Gross_Inv_NS!O15-Dep_Inv_NS!O15),"..",Gross_Inv_NS!O15-Dep_Inv_NS!O15)</f>
        <v>42.099999999999994</v>
      </c>
      <c r="P15" s="25">
        <f>IF(ISERROR(Gross_Inv_NS!P15-Dep_Inv_NS!P15),"..",Gross_Inv_NS!P15-Dep_Inv_NS!P15)</f>
        <v>-21.800000000000011</v>
      </c>
      <c r="Q15" s="25" t="str">
        <f>IF(ISERROR(Gross_Inv_NS!Q15-Dep_Inv_NS!Q15),"..",Gross_Inv_NS!Q15-Dep_Inv_NS!Q15)</f>
        <v>..</v>
      </c>
      <c r="R15" s="25" t="str">
        <f>IF(ISERROR(Gross_Inv_NS!R15-Dep_Inv_NS!R15),"..",Gross_Inv_NS!R15-Dep_Inv_NS!R15)</f>
        <v>..</v>
      </c>
      <c r="S15" s="25" t="str">
        <f>IF(ISERROR(Gross_Inv_NS!S15-Dep_Inv_NS!S15),"..",Gross_Inv_NS!S15-Dep_Inv_NS!S15)</f>
        <v>..</v>
      </c>
      <c r="T15" s="25" t="str">
        <f>IF(ISERROR(Gross_Inv_NS!T15-Dep_Inv_NS!T15),"..",Gross_Inv_NS!T15-Dep_Inv_NS!T15)</f>
        <v>..</v>
      </c>
      <c r="U15" s="17" t="str">
        <f>IF(ISERROR(Gross_Inv_NS!U15-Dep_Inv_NS!U15),"..",Gross_Inv_NS!U15-Dep_Inv_NS!U15)</f>
        <v>..</v>
      </c>
      <c r="V15" s="25" t="str">
        <f>IF(ISERROR(Gross_Inv_NS!V15-Dep_Inv_NS!V15),"..",Gross_Inv_NS!V15-Dep_Inv_NS!V15)</f>
        <v>..</v>
      </c>
      <c r="W15" s="25">
        <f>IF(ISERROR(Gross_Inv_NS!W15-Dep_Inv_NS!W15),"..",Gross_Inv_NS!W15-Dep_Inv_NS!W15)</f>
        <v>-349.10000000000014</v>
      </c>
      <c r="X15" s="25" t="str">
        <f>IF(ISERROR(Gross_Inv_NS!X15-Dep_Inv_NS!X15),"..",Gross_Inv_NS!X15-Dep_Inv_NS!X15)</f>
        <v>..</v>
      </c>
      <c r="Y15" s="46" t="str">
        <f>IF(ISERROR(Gross_Inv_NS!Y15-Dep_Inv_NS!Y15),"..",Gross_Inv_NS!Y15-Dep_Inv_NS!Y15)</f>
        <v>..</v>
      </c>
    </row>
    <row r="16" spans="1:25">
      <c r="A16" s="5">
        <v>2008</v>
      </c>
      <c r="B16" s="27">
        <f>IF(ISERROR(Gross_Inv_NS!B16-Dep_Inv_NS!B16),"..",Gross_Inv_NS!B16-Dep_Inv_NS!B16)</f>
        <v>-490.19999999999982</v>
      </c>
      <c r="C16" s="15" t="str">
        <f>IF(ISERROR(Gross_Inv_NS!C16-Dep_Inv_NS!C16),"..",Gross_Inv_NS!C16-Dep_Inv_NS!C16)</f>
        <v>..</v>
      </c>
      <c r="D16" s="25" t="str">
        <f>IF(ISERROR(Gross_Inv_NS!D16-Dep_Inv_NS!D16),"..",Gross_Inv_NS!D16-Dep_Inv_NS!D16)</f>
        <v>..</v>
      </c>
      <c r="E16" s="25" t="str">
        <f>IF(ISERROR(Gross_Inv_NS!E16-Dep_Inv_NS!E16),"..",Gross_Inv_NS!E16-Dep_Inv_NS!E16)</f>
        <v>..</v>
      </c>
      <c r="F16" s="25" t="str">
        <f>IF(ISERROR(Gross_Inv_NS!F16-Dep_Inv_NS!F16),"..",Gross_Inv_NS!F16-Dep_Inv_NS!F16)</f>
        <v>..</v>
      </c>
      <c r="G16" s="25" t="str">
        <f>IF(ISERROR(Gross_Inv_NS!G16-Dep_Inv_NS!G16),"..",Gross_Inv_NS!G16-Dep_Inv_NS!G16)</f>
        <v>..</v>
      </c>
      <c r="H16" s="25" t="str">
        <f>IF(ISERROR(Gross_Inv_NS!H16-Dep_Inv_NS!H16),"..",Gross_Inv_NS!H16-Dep_Inv_NS!H16)</f>
        <v>..</v>
      </c>
      <c r="I16" s="25" t="str">
        <f>IF(ISERROR(Gross_Inv_NS!I16-Dep_Inv_NS!I16),"..",Gross_Inv_NS!I16-Dep_Inv_NS!I16)</f>
        <v>..</v>
      </c>
      <c r="J16" s="17" t="str">
        <f>IF(ISERROR(Gross_Inv_NS!J16-Dep_Inv_NS!J16),"..",Gross_Inv_NS!J16-Dep_Inv_NS!J16)</f>
        <v>..</v>
      </c>
      <c r="K16" s="25" t="str">
        <f>IF(ISERROR(Gross_Inv_NS!K16-Dep_Inv_NS!K16),"..",Gross_Inv_NS!K16-Dep_Inv_NS!K16)</f>
        <v>..</v>
      </c>
      <c r="L16" s="25" t="str">
        <f>IF(ISERROR(Gross_Inv_NS!L16-Dep_Inv_NS!L16),"..",Gross_Inv_NS!L16-Dep_Inv_NS!L16)</f>
        <v>..</v>
      </c>
      <c r="M16" s="25">
        <f>IF(ISERROR(Gross_Inv_NS!M16-Dep_Inv_NS!M16),"..",Gross_Inv_NS!M16-Dep_Inv_NS!M16)</f>
        <v>48.800000000000011</v>
      </c>
      <c r="N16" s="25" t="str">
        <f>IF(ISERROR(Gross_Inv_NS!N16-Dep_Inv_NS!N16),"..",Gross_Inv_NS!N16-Dep_Inv_NS!N16)</f>
        <v>..</v>
      </c>
      <c r="O16" s="25">
        <f>IF(ISERROR(Gross_Inv_NS!O16-Dep_Inv_NS!O16),"..",Gross_Inv_NS!O16-Dep_Inv_NS!O16)</f>
        <v>-59.699999999999989</v>
      </c>
      <c r="P16" s="25">
        <f>IF(ISERROR(Gross_Inv_NS!P16-Dep_Inv_NS!P16),"..",Gross_Inv_NS!P16-Dep_Inv_NS!P16)</f>
        <v>-37.199999999999989</v>
      </c>
      <c r="Q16" s="25" t="str">
        <f>IF(ISERROR(Gross_Inv_NS!Q16-Dep_Inv_NS!Q16),"..",Gross_Inv_NS!Q16-Dep_Inv_NS!Q16)</f>
        <v>..</v>
      </c>
      <c r="R16" s="25" t="str">
        <f>IF(ISERROR(Gross_Inv_NS!R16-Dep_Inv_NS!R16),"..",Gross_Inv_NS!R16-Dep_Inv_NS!R16)</f>
        <v>..</v>
      </c>
      <c r="S16" s="25" t="str">
        <f>IF(ISERROR(Gross_Inv_NS!S16-Dep_Inv_NS!S16),"..",Gross_Inv_NS!S16-Dep_Inv_NS!S16)</f>
        <v>..</v>
      </c>
      <c r="T16" s="25" t="str">
        <f>IF(ISERROR(Gross_Inv_NS!T16-Dep_Inv_NS!T16),"..",Gross_Inv_NS!T16-Dep_Inv_NS!T16)</f>
        <v>..</v>
      </c>
      <c r="U16" s="17" t="str">
        <f>IF(ISERROR(Gross_Inv_NS!U16-Dep_Inv_NS!U16),"..",Gross_Inv_NS!U16-Dep_Inv_NS!U16)</f>
        <v>..</v>
      </c>
      <c r="V16" s="25" t="str">
        <f>IF(ISERROR(Gross_Inv_NS!V16-Dep_Inv_NS!V16),"..",Gross_Inv_NS!V16-Dep_Inv_NS!V16)</f>
        <v>..</v>
      </c>
      <c r="W16" s="25">
        <f>IF(ISERROR(Gross_Inv_NS!W16-Dep_Inv_NS!W16),"..",Gross_Inv_NS!W16-Dep_Inv_NS!W16)</f>
        <v>-452.90000000000009</v>
      </c>
      <c r="X16" s="25" t="str">
        <f>IF(ISERROR(Gross_Inv_NS!X16-Dep_Inv_NS!X16),"..",Gross_Inv_NS!X16-Dep_Inv_NS!X16)</f>
        <v>..</v>
      </c>
      <c r="Y16" s="46" t="str">
        <f>IF(ISERROR(Gross_Inv_NS!Y16-Dep_Inv_NS!Y16),"..",Gross_Inv_NS!Y16-Dep_Inv_NS!Y16)</f>
        <v>..</v>
      </c>
    </row>
    <row r="17" spans="1:25">
      <c r="A17" s="5">
        <v>2009</v>
      </c>
      <c r="B17" s="27">
        <f>IF(ISERROR(Gross_Inv_NS!B17-Dep_Inv_NS!B17),"..",Gross_Inv_NS!B17-Dep_Inv_NS!B17)</f>
        <v>-393.09999999999991</v>
      </c>
      <c r="C17" s="15" t="str">
        <f>IF(ISERROR(Gross_Inv_NS!C17-Dep_Inv_NS!C17),"..",Gross_Inv_NS!C17-Dep_Inv_NS!C17)</f>
        <v>..</v>
      </c>
      <c r="D17" s="25" t="str">
        <f>IF(ISERROR(Gross_Inv_NS!D17-Dep_Inv_NS!D17),"..",Gross_Inv_NS!D17-Dep_Inv_NS!D17)</f>
        <v>..</v>
      </c>
      <c r="E17" s="25" t="str">
        <f>IF(ISERROR(Gross_Inv_NS!E17-Dep_Inv_NS!E17),"..",Gross_Inv_NS!E17-Dep_Inv_NS!E17)</f>
        <v>..</v>
      </c>
      <c r="F17" s="25" t="str">
        <f>IF(ISERROR(Gross_Inv_NS!F17-Dep_Inv_NS!F17),"..",Gross_Inv_NS!F17-Dep_Inv_NS!F17)</f>
        <v>..</v>
      </c>
      <c r="G17" s="25" t="str">
        <f>IF(ISERROR(Gross_Inv_NS!G17-Dep_Inv_NS!G17),"..",Gross_Inv_NS!G17-Dep_Inv_NS!G17)</f>
        <v>..</v>
      </c>
      <c r="H17" s="25" t="str">
        <f>IF(ISERROR(Gross_Inv_NS!H17-Dep_Inv_NS!H17),"..",Gross_Inv_NS!H17-Dep_Inv_NS!H17)</f>
        <v>..</v>
      </c>
      <c r="I17" s="25" t="str">
        <f>IF(ISERROR(Gross_Inv_NS!I17-Dep_Inv_NS!I17),"..",Gross_Inv_NS!I17-Dep_Inv_NS!I17)</f>
        <v>..</v>
      </c>
      <c r="J17" s="17" t="str">
        <f>IF(ISERROR(Gross_Inv_NS!J17-Dep_Inv_NS!J17),"..",Gross_Inv_NS!J17-Dep_Inv_NS!J17)</f>
        <v>..</v>
      </c>
      <c r="K17" s="25" t="str">
        <f>IF(ISERROR(Gross_Inv_NS!K17-Dep_Inv_NS!K17),"..",Gross_Inv_NS!K17-Dep_Inv_NS!K17)</f>
        <v>..</v>
      </c>
      <c r="L17" s="25" t="str">
        <f>IF(ISERROR(Gross_Inv_NS!L17-Dep_Inv_NS!L17),"..",Gross_Inv_NS!L17-Dep_Inv_NS!L17)</f>
        <v>..</v>
      </c>
      <c r="M17" s="25">
        <f>IF(ISERROR(Gross_Inv_NS!M17-Dep_Inv_NS!M17),"..",Gross_Inv_NS!M17-Dep_Inv_NS!M17)</f>
        <v>36.100000000000023</v>
      </c>
      <c r="N17" s="25" t="str">
        <f>IF(ISERROR(Gross_Inv_NS!N17-Dep_Inv_NS!N17),"..",Gross_Inv_NS!N17-Dep_Inv_NS!N17)</f>
        <v>..</v>
      </c>
      <c r="O17" s="25">
        <f>IF(ISERROR(Gross_Inv_NS!O17-Dep_Inv_NS!O17),"..",Gross_Inv_NS!O17-Dep_Inv_NS!O17)</f>
        <v>-134.19999999999999</v>
      </c>
      <c r="P17" s="25">
        <f>IF(ISERROR(Gross_Inv_NS!P17-Dep_Inv_NS!P17),"..",Gross_Inv_NS!P17-Dep_Inv_NS!P17)</f>
        <v>-147.30000000000001</v>
      </c>
      <c r="Q17" s="25" t="str">
        <f>IF(ISERROR(Gross_Inv_NS!Q17-Dep_Inv_NS!Q17),"..",Gross_Inv_NS!Q17-Dep_Inv_NS!Q17)</f>
        <v>..</v>
      </c>
      <c r="R17" s="25" t="str">
        <f>IF(ISERROR(Gross_Inv_NS!R17-Dep_Inv_NS!R17),"..",Gross_Inv_NS!R17-Dep_Inv_NS!R17)</f>
        <v>..</v>
      </c>
      <c r="S17" s="25" t="str">
        <f>IF(ISERROR(Gross_Inv_NS!S17-Dep_Inv_NS!S17),"..",Gross_Inv_NS!S17-Dep_Inv_NS!S17)</f>
        <v>..</v>
      </c>
      <c r="T17" s="25" t="str">
        <f>IF(ISERROR(Gross_Inv_NS!T17-Dep_Inv_NS!T17),"..",Gross_Inv_NS!T17-Dep_Inv_NS!T17)</f>
        <v>..</v>
      </c>
      <c r="U17" s="17" t="str">
        <f>IF(ISERROR(Gross_Inv_NS!U17-Dep_Inv_NS!U17),"..",Gross_Inv_NS!U17-Dep_Inv_NS!U17)</f>
        <v>..</v>
      </c>
      <c r="V17" s="25" t="str">
        <f>IF(ISERROR(Gross_Inv_NS!V17-Dep_Inv_NS!V17),"..",Gross_Inv_NS!V17-Dep_Inv_NS!V17)</f>
        <v>..</v>
      </c>
      <c r="W17" s="25">
        <f>IF(ISERROR(Gross_Inv_NS!W17-Dep_Inv_NS!W17),"..",Gross_Inv_NS!W17-Dep_Inv_NS!W17)</f>
        <v>34.200000000000045</v>
      </c>
      <c r="X17" s="25" t="str">
        <f>IF(ISERROR(Gross_Inv_NS!X17-Dep_Inv_NS!X17),"..",Gross_Inv_NS!X17-Dep_Inv_NS!X17)</f>
        <v>..</v>
      </c>
      <c r="Y17" s="46" t="str">
        <f>IF(ISERROR(Gross_Inv_NS!Y17-Dep_Inv_NS!Y17),"..",Gross_Inv_NS!Y17-Dep_Inv_NS!Y17)</f>
        <v>..</v>
      </c>
    </row>
    <row r="18" spans="1:25">
      <c r="A18" s="5">
        <v>2010</v>
      </c>
      <c r="B18" s="27">
        <f>IF(ISERROR(Gross_Inv_NS!B18-Dep_Inv_NS!B18),"..",Gross_Inv_NS!B18-Dep_Inv_NS!B18)</f>
        <v>-250.5</v>
      </c>
      <c r="C18" s="15" t="str">
        <f>IF(ISERROR(Gross_Inv_NS!C18-Dep_Inv_NS!C18),"..",Gross_Inv_NS!C18-Dep_Inv_NS!C18)</f>
        <v>..</v>
      </c>
      <c r="D18" s="25" t="str">
        <f>IF(ISERROR(Gross_Inv_NS!D18-Dep_Inv_NS!D18),"..",Gross_Inv_NS!D18-Dep_Inv_NS!D18)</f>
        <v>..</v>
      </c>
      <c r="E18" s="25" t="str">
        <f>IF(ISERROR(Gross_Inv_NS!E18-Dep_Inv_NS!E18),"..",Gross_Inv_NS!E18-Dep_Inv_NS!E18)</f>
        <v>..</v>
      </c>
      <c r="F18" s="25" t="str">
        <f>IF(ISERROR(Gross_Inv_NS!F18-Dep_Inv_NS!F18),"..",Gross_Inv_NS!F18-Dep_Inv_NS!F18)</f>
        <v>..</v>
      </c>
      <c r="G18" s="25" t="str">
        <f>IF(ISERROR(Gross_Inv_NS!G18-Dep_Inv_NS!G18),"..",Gross_Inv_NS!G18-Dep_Inv_NS!G18)</f>
        <v>..</v>
      </c>
      <c r="H18" s="25" t="str">
        <f>IF(ISERROR(Gross_Inv_NS!H18-Dep_Inv_NS!H18),"..",Gross_Inv_NS!H18-Dep_Inv_NS!H18)</f>
        <v>..</v>
      </c>
      <c r="I18" s="25" t="str">
        <f>IF(ISERROR(Gross_Inv_NS!I18-Dep_Inv_NS!I18),"..",Gross_Inv_NS!I18-Dep_Inv_NS!I18)</f>
        <v>..</v>
      </c>
      <c r="J18" s="17" t="str">
        <f>IF(ISERROR(Gross_Inv_NS!J18-Dep_Inv_NS!J18),"..",Gross_Inv_NS!J18-Dep_Inv_NS!J18)</f>
        <v>..</v>
      </c>
      <c r="K18" s="25" t="str">
        <f>IF(ISERROR(Gross_Inv_NS!K18-Dep_Inv_NS!K18),"..",Gross_Inv_NS!K18-Dep_Inv_NS!K18)</f>
        <v>..</v>
      </c>
      <c r="L18" s="25" t="str">
        <f>IF(ISERROR(Gross_Inv_NS!L18-Dep_Inv_NS!L18),"..",Gross_Inv_NS!L18-Dep_Inv_NS!L18)</f>
        <v>..</v>
      </c>
      <c r="M18" s="25">
        <f>IF(ISERROR(Gross_Inv_NS!M18-Dep_Inv_NS!M18),"..",Gross_Inv_NS!M18-Dep_Inv_NS!M18)</f>
        <v>9.1000000000000227</v>
      </c>
      <c r="N18" s="25" t="str">
        <f>IF(ISERROR(Gross_Inv_NS!N18-Dep_Inv_NS!N18),"..",Gross_Inv_NS!N18-Dep_Inv_NS!N18)</f>
        <v>..</v>
      </c>
      <c r="O18" s="25" t="str">
        <f>IF(ISERROR(Gross_Inv_NS!O18-Dep_Inv_NS!O18),"..",Gross_Inv_NS!O18-Dep_Inv_NS!O18)</f>
        <v>..</v>
      </c>
      <c r="P18" s="25">
        <f>IF(ISERROR(Gross_Inv_NS!P18-Dep_Inv_NS!P18),"..",Gross_Inv_NS!P18-Dep_Inv_NS!P18)</f>
        <v>-107</v>
      </c>
      <c r="Q18" s="25" t="str">
        <f>IF(ISERROR(Gross_Inv_NS!Q18-Dep_Inv_NS!Q18),"..",Gross_Inv_NS!Q18-Dep_Inv_NS!Q18)</f>
        <v>..</v>
      </c>
      <c r="R18" s="25" t="str">
        <f>IF(ISERROR(Gross_Inv_NS!R18-Dep_Inv_NS!R18),"..",Gross_Inv_NS!R18-Dep_Inv_NS!R18)</f>
        <v>..</v>
      </c>
      <c r="S18" s="25" t="str">
        <f>IF(ISERROR(Gross_Inv_NS!S18-Dep_Inv_NS!S18),"..",Gross_Inv_NS!S18-Dep_Inv_NS!S18)</f>
        <v>..</v>
      </c>
      <c r="T18" s="25" t="str">
        <f>IF(ISERROR(Gross_Inv_NS!T18-Dep_Inv_NS!T18),"..",Gross_Inv_NS!T18-Dep_Inv_NS!T18)</f>
        <v>..</v>
      </c>
      <c r="U18" s="17" t="str">
        <f>IF(ISERROR(Gross_Inv_NS!U18-Dep_Inv_NS!U18),"..",Gross_Inv_NS!U18-Dep_Inv_NS!U18)</f>
        <v>..</v>
      </c>
      <c r="V18" s="25" t="str">
        <f>IF(ISERROR(Gross_Inv_NS!V18-Dep_Inv_NS!V18),"..",Gross_Inv_NS!V18-Dep_Inv_NS!V18)</f>
        <v>..</v>
      </c>
      <c r="W18" s="25">
        <f>IF(ISERROR(Gross_Inv_NS!W18-Dep_Inv_NS!W18),"..",Gross_Inv_NS!W18-Dep_Inv_NS!W18)</f>
        <v>49.700000000000045</v>
      </c>
      <c r="X18" s="25" t="str">
        <f>IF(ISERROR(Gross_Inv_NS!X18-Dep_Inv_NS!X18),"..",Gross_Inv_NS!X18-Dep_Inv_NS!X18)</f>
        <v>..</v>
      </c>
      <c r="Y18" s="46" t="str">
        <f>IF(ISERROR(Gross_Inv_NS!Y18-Dep_Inv_NS!Y18),"..",Gross_Inv_NS!Y18-Dep_Inv_NS!Y18)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 t="str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n.a.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 t="str">
        <f t="shared" si="0"/>
        <v>n.a.</v>
      </c>
      <c r="E21" s="9" t="str">
        <f t="shared" si="0"/>
        <v>n.a.</v>
      </c>
      <c r="F21" s="9" t="str">
        <f t="shared" si="0"/>
        <v>n.a.</v>
      </c>
      <c r="G21" s="9" t="str">
        <f t="shared" si="0"/>
        <v>n.a.</v>
      </c>
      <c r="H21" s="9" t="str">
        <f t="shared" si="0"/>
        <v>n.a.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 t="str">
        <f t="shared" si="0"/>
        <v>n.a.</v>
      </c>
      <c r="M21" s="9" t="str">
        <f t="shared" si="0"/>
        <v>n.a.</v>
      </c>
      <c r="N21" s="9" t="str">
        <f t="shared" si="0"/>
        <v>n.a.</v>
      </c>
      <c r="O21" s="9" t="str">
        <f t="shared" si="0"/>
        <v>n.a.</v>
      </c>
      <c r="P21" s="9" t="str">
        <f t="shared" si="0"/>
        <v>n.a.</v>
      </c>
      <c r="Q21" s="9" t="str">
        <f t="shared" si="0"/>
        <v>n.a.</v>
      </c>
      <c r="R21" s="9" t="str">
        <f t="shared" si="0"/>
        <v>n.a.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1"/>
        <v>n.a.</v>
      </c>
      <c r="U21" s="20" t="str">
        <f t="shared" si="1"/>
        <v>n.a.</v>
      </c>
      <c r="V21" s="9" t="str">
        <f t="shared" si="1"/>
        <v>n.a.</v>
      </c>
      <c r="W21" s="9" t="str">
        <f t="shared" si="1"/>
        <v>n.a.</v>
      </c>
      <c r="X21" s="9" t="str">
        <f t="shared" si="1"/>
        <v>n.a.</v>
      </c>
      <c r="Y21" s="46" t="str">
        <f t="shared" si="1"/>
        <v>n.a.</v>
      </c>
    </row>
    <row r="22" spans="1:25">
      <c r="A22" s="29" t="s">
        <v>23</v>
      </c>
      <c r="B22" s="19" t="str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n.a.</v>
      </c>
      <c r="C22" s="9" t="str">
        <f t="shared" si="0"/>
        <v>n.a.</v>
      </c>
      <c r="D22" s="9" t="str">
        <f t="shared" si="0"/>
        <v>n.a.</v>
      </c>
      <c r="E22" s="9" t="str">
        <f t="shared" si="0"/>
        <v>n.a.</v>
      </c>
      <c r="F22" s="9" t="str">
        <f t="shared" si="0"/>
        <v>n.a.</v>
      </c>
      <c r="G22" s="9" t="str">
        <f t="shared" si="0"/>
        <v>n.a.</v>
      </c>
      <c r="H22" s="9" t="str">
        <f t="shared" si="0"/>
        <v>n.a.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 t="str">
        <f t="shared" si="0"/>
        <v>n.a.</v>
      </c>
      <c r="M22" s="9" t="str">
        <f t="shared" si="0"/>
        <v>n.a.</v>
      </c>
      <c r="N22" s="9" t="str">
        <f t="shared" si="0"/>
        <v>n.a.</v>
      </c>
      <c r="O22" s="9" t="str">
        <f t="shared" si="0"/>
        <v>n.a.</v>
      </c>
      <c r="P22" s="9" t="str">
        <f t="shared" si="0"/>
        <v>n.a.</v>
      </c>
      <c r="Q22" s="9" t="str">
        <f t="shared" si="0"/>
        <v>n.a.</v>
      </c>
      <c r="R22" s="9" t="str">
        <f t="shared" si="0"/>
        <v>n.a.</v>
      </c>
      <c r="S22" s="9" t="str">
        <f t="shared" si="1"/>
        <v>n.a.</v>
      </c>
      <c r="T22" s="9" t="str">
        <f t="shared" si="1"/>
        <v>n.a.</v>
      </c>
      <c r="U22" s="21" t="str">
        <f t="shared" si="1"/>
        <v>n.a.</v>
      </c>
      <c r="V22" s="9" t="str">
        <f t="shared" si="1"/>
        <v>n.a.</v>
      </c>
      <c r="W22" s="9" t="str">
        <f t="shared" si="1"/>
        <v>n.a.</v>
      </c>
      <c r="X22" s="9" t="str">
        <f t="shared" si="1"/>
        <v>n.a.</v>
      </c>
      <c r="Y22" s="46" t="str">
        <f t="shared" si="1"/>
        <v>n.a.</v>
      </c>
    </row>
    <row r="23" spans="1:25">
      <c r="A23" s="29" t="s">
        <v>24</v>
      </c>
      <c r="B23" s="19" t="str">
        <f t="shared" si="2"/>
        <v>n.a.</v>
      </c>
      <c r="C23" s="9" t="str">
        <f t="shared" si="0"/>
        <v>n.a.</v>
      </c>
      <c r="D23" s="9" t="str">
        <f t="shared" si="0"/>
        <v>n.a.</v>
      </c>
      <c r="E23" s="9" t="str">
        <f t="shared" si="0"/>
        <v>n.a.</v>
      </c>
      <c r="F23" s="9" t="str">
        <f t="shared" si="0"/>
        <v>n.a.</v>
      </c>
      <c r="G23" s="9" t="str">
        <f t="shared" si="0"/>
        <v>n.a.</v>
      </c>
      <c r="H23" s="9" t="str">
        <f t="shared" si="0"/>
        <v>n.a.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 t="str">
        <f t="shared" si="0"/>
        <v>n.a.</v>
      </c>
      <c r="M23" s="9" t="str">
        <f t="shared" si="0"/>
        <v>n.a.</v>
      </c>
      <c r="N23" s="9" t="str">
        <f t="shared" si="0"/>
        <v>n.a.</v>
      </c>
      <c r="O23" s="9" t="str">
        <f t="shared" si="0"/>
        <v>n.a.</v>
      </c>
      <c r="P23" s="9" t="str">
        <f t="shared" si="0"/>
        <v>n.a.</v>
      </c>
      <c r="Q23" s="9" t="str">
        <f t="shared" si="0"/>
        <v>n.a.</v>
      </c>
      <c r="R23" s="9" t="str">
        <f t="shared" si="0"/>
        <v>n.a.</v>
      </c>
      <c r="S23" s="9" t="str">
        <f t="shared" si="1"/>
        <v>n.a.</v>
      </c>
      <c r="T23" s="9" t="str">
        <f t="shared" si="1"/>
        <v>n.a.</v>
      </c>
      <c r="U23" s="21" t="str">
        <f t="shared" si="1"/>
        <v>n.a.</v>
      </c>
      <c r="V23" s="9" t="str">
        <f t="shared" si="1"/>
        <v>n.a.</v>
      </c>
      <c r="W23" s="9" t="str">
        <f t="shared" si="1"/>
        <v>n.a.</v>
      </c>
      <c r="X23" s="9" t="str">
        <f t="shared" si="1"/>
        <v>n.a.</v>
      </c>
      <c r="Y23" s="4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 t="str">
        <f>IF(ISERROR((B5/$B5)*100),"..",(B5/$B5)*100)</f>
        <v>..</v>
      </c>
      <c r="C29" s="22" t="str">
        <f t="shared" ref="C29:Y29" si="3">IF(ISERROR((C5/$B5)*100),"..",(C5/$B5)*100)</f>
        <v>..</v>
      </c>
      <c r="D29" s="24" t="str">
        <f t="shared" si="3"/>
        <v>..</v>
      </c>
      <c r="E29" s="24" t="str">
        <f t="shared" si="3"/>
        <v>..</v>
      </c>
      <c r="F29" s="24" t="str">
        <f t="shared" si="3"/>
        <v>..</v>
      </c>
      <c r="G29" s="24" t="str">
        <f t="shared" si="3"/>
        <v>..</v>
      </c>
      <c r="H29" s="24" t="str">
        <f t="shared" si="3"/>
        <v>..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 t="str">
        <f t="shared" si="3"/>
        <v>..</v>
      </c>
      <c r="M29" s="24" t="str">
        <f t="shared" si="3"/>
        <v>..</v>
      </c>
      <c r="N29" s="24" t="str">
        <f t="shared" si="3"/>
        <v>..</v>
      </c>
      <c r="O29" s="24" t="str">
        <f t="shared" si="3"/>
        <v>..</v>
      </c>
      <c r="P29" s="24" t="str">
        <f t="shared" si="3"/>
        <v>..</v>
      </c>
      <c r="Q29" s="24" t="str">
        <f t="shared" si="3"/>
        <v>..</v>
      </c>
      <c r="R29" s="24" t="str">
        <f t="shared" si="3"/>
        <v>..</v>
      </c>
      <c r="S29" s="24" t="str">
        <f t="shared" si="3"/>
        <v>..</v>
      </c>
      <c r="T29" s="24" t="str">
        <f t="shared" si="3"/>
        <v>..</v>
      </c>
      <c r="U29" s="23" t="str">
        <f t="shared" si="3"/>
        <v>..</v>
      </c>
      <c r="V29" s="24" t="str">
        <f t="shared" si="3"/>
        <v>..</v>
      </c>
      <c r="W29" s="24" t="str">
        <f t="shared" si="3"/>
        <v>..</v>
      </c>
      <c r="X29" s="24" t="str">
        <f t="shared" si="3"/>
        <v>..</v>
      </c>
      <c r="Y29" s="46" t="str">
        <f t="shared" si="3"/>
        <v>..</v>
      </c>
    </row>
    <row r="30" spans="1:25">
      <c r="A30" s="5">
        <v>1998</v>
      </c>
      <c r="B30" s="28" t="str">
        <f t="shared" ref="B30:Y40" si="4">IF(ISERROR((B6/$B6)*100),"..",(B6/$B6)*100)</f>
        <v>..</v>
      </c>
      <c r="C30" s="22" t="str">
        <f t="shared" si="4"/>
        <v>..</v>
      </c>
      <c r="D30" s="24" t="str">
        <f t="shared" si="4"/>
        <v>..</v>
      </c>
      <c r="E30" s="24" t="str">
        <f t="shared" si="4"/>
        <v>..</v>
      </c>
      <c r="F30" s="24" t="str">
        <f t="shared" si="4"/>
        <v>..</v>
      </c>
      <c r="G30" s="24" t="str">
        <f t="shared" si="4"/>
        <v>..</v>
      </c>
      <c r="H30" s="24" t="str">
        <f t="shared" si="4"/>
        <v>..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 t="str">
        <f t="shared" si="4"/>
        <v>..</v>
      </c>
      <c r="M30" s="24" t="str">
        <f t="shared" si="4"/>
        <v>..</v>
      </c>
      <c r="N30" s="24" t="str">
        <f t="shared" si="4"/>
        <v>..</v>
      </c>
      <c r="O30" s="24" t="str">
        <f t="shared" si="4"/>
        <v>..</v>
      </c>
      <c r="P30" s="24" t="str">
        <f t="shared" si="4"/>
        <v>..</v>
      </c>
      <c r="Q30" s="24" t="str">
        <f t="shared" si="4"/>
        <v>..</v>
      </c>
      <c r="R30" s="24" t="str">
        <f t="shared" si="4"/>
        <v>..</v>
      </c>
      <c r="S30" s="24" t="str">
        <f t="shared" si="4"/>
        <v>..</v>
      </c>
      <c r="T30" s="24" t="str">
        <f t="shared" si="4"/>
        <v>..</v>
      </c>
      <c r="U30" s="23" t="str">
        <f t="shared" si="4"/>
        <v>..</v>
      </c>
      <c r="V30" s="24" t="str">
        <f t="shared" si="4"/>
        <v>..</v>
      </c>
      <c r="W30" s="24" t="str">
        <f t="shared" si="4"/>
        <v>..</v>
      </c>
      <c r="X30" s="24" t="str">
        <f t="shared" si="4"/>
        <v>..</v>
      </c>
      <c r="Y30" s="46" t="str">
        <f t="shared" si="4"/>
        <v>..</v>
      </c>
    </row>
    <row r="31" spans="1:25">
      <c r="A31" s="5">
        <v>1999</v>
      </c>
      <c r="B31" s="28" t="str">
        <f t="shared" si="4"/>
        <v>..</v>
      </c>
      <c r="C31" s="22" t="str">
        <f t="shared" si="4"/>
        <v>..</v>
      </c>
      <c r="D31" s="24" t="str">
        <f t="shared" si="4"/>
        <v>..</v>
      </c>
      <c r="E31" s="24" t="str">
        <f t="shared" si="4"/>
        <v>..</v>
      </c>
      <c r="F31" s="24" t="str">
        <f t="shared" si="4"/>
        <v>..</v>
      </c>
      <c r="G31" s="24" t="str">
        <f t="shared" si="4"/>
        <v>..</v>
      </c>
      <c r="H31" s="24" t="str">
        <f t="shared" si="4"/>
        <v>..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 t="str">
        <f t="shared" si="4"/>
        <v>..</v>
      </c>
      <c r="M31" s="24" t="str">
        <f t="shared" si="4"/>
        <v>..</v>
      </c>
      <c r="N31" s="24" t="str">
        <f t="shared" si="4"/>
        <v>..</v>
      </c>
      <c r="O31" s="24" t="str">
        <f t="shared" si="4"/>
        <v>..</v>
      </c>
      <c r="P31" s="24" t="str">
        <f t="shared" si="4"/>
        <v>..</v>
      </c>
      <c r="Q31" s="24" t="str">
        <f t="shared" si="4"/>
        <v>..</v>
      </c>
      <c r="R31" s="24" t="str">
        <f t="shared" si="4"/>
        <v>..</v>
      </c>
      <c r="S31" s="24" t="str">
        <f t="shared" si="4"/>
        <v>..</v>
      </c>
      <c r="T31" s="24" t="str">
        <f t="shared" si="4"/>
        <v>..</v>
      </c>
      <c r="U31" s="23" t="str">
        <f t="shared" si="4"/>
        <v>..</v>
      </c>
      <c r="V31" s="24" t="str">
        <f t="shared" si="4"/>
        <v>..</v>
      </c>
      <c r="W31" s="24" t="str">
        <f t="shared" si="4"/>
        <v>..</v>
      </c>
      <c r="X31" s="24" t="str">
        <f t="shared" si="4"/>
        <v>..</v>
      </c>
      <c r="Y31" s="46" t="str">
        <f t="shared" si="4"/>
        <v>..</v>
      </c>
    </row>
    <row r="32" spans="1:25">
      <c r="A32" s="5">
        <v>2000</v>
      </c>
      <c r="B32" s="28" t="str">
        <f t="shared" si="4"/>
        <v>..</v>
      </c>
      <c r="C32" s="22" t="str">
        <f t="shared" si="4"/>
        <v>..</v>
      </c>
      <c r="D32" s="24" t="str">
        <f t="shared" si="4"/>
        <v>..</v>
      </c>
      <c r="E32" s="24" t="str">
        <f t="shared" si="4"/>
        <v>..</v>
      </c>
      <c r="F32" s="24" t="str">
        <f t="shared" si="4"/>
        <v>..</v>
      </c>
      <c r="G32" s="24" t="str">
        <f t="shared" si="4"/>
        <v>..</v>
      </c>
      <c r="H32" s="24" t="str">
        <f t="shared" si="4"/>
        <v>..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 t="str">
        <f t="shared" si="4"/>
        <v>..</v>
      </c>
      <c r="M32" s="24" t="str">
        <f t="shared" si="4"/>
        <v>..</v>
      </c>
      <c r="N32" s="24" t="str">
        <f t="shared" si="4"/>
        <v>..</v>
      </c>
      <c r="O32" s="24" t="str">
        <f t="shared" si="4"/>
        <v>..</v>
      </c>
      <c r="P32" s="24" t="str">
        <f t="shared" si="4"/>
        <v>..</v>
      </c>
      <c r="Q32" s="24" t="str">
        <f t="shared" si="4"/>
        <v>..</v>
      </c>
      <c r="R32" s="24" t="str">
        <f t="shared" si="4"/>
        <v>..</v>
      </c>
      <c r="S32" s="24" t="str">
        <f t="shared" si="4"/>
        <v>..</v>
      </c>
      <c r="T32" s="24" t="str">
        <f t="shared" si="4"/>
        <v>..</v>
      </c>
      <c r="U32" s="23" t="str">
        <f t="shared" si="4"/>
        <v>..</v>
      </c>
      <c r="V32" s="24" t="str">
        <f t="shared" si="4"/>
        <v>..</v>
      </c>
      <c r="W32" s="24" t="str">
        <f t="shared" si="4"/>
        <v>..</v>
      </c>
      <c r="X32" s="24" t="str">
        <f t="shared" si="4"/>
        <v>..</v>
      </c>
      <c r="Y32" s="46" t="str">
        <f t="shared" si="4"/>
        <v>..</v>
      </c>
    </row>
    <row r="33" spans="1:25">
      <c r="A33" s="5">
        <v>2001</v>
      </c>
      <c r="B33" s="28" t="str">
        <f t="shared" si="4"/>
        <v>..</v>
      </c>
      <c r="C33" s="22" t="str">
        <f t="shared" si="4"/>
        <v>..</v>
      </c>
      <c r="D33" s="24" t="str">
        <f t="shared" si="4"/>
        <v>..</v>
      </c>
      <c r="E33" s="24" t="str">
        <f t="shared" si="4"/>
        <v>..</v>
      </c>
      <c r="F33" s="24" t="str">
        <f t="shared" si="4"/>
        <v>..</v>
      </c>
      <c r="G33" s="24" t="str">
        <f t="shared" si="4"/>
        <v>..</v>
      </c>
      <c r="H33" s="24" t="str">
        <f t="shared" si="4"/>
        <v>..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 t="str">
        <f t="shared" si="4"/>
        <v>..</v>
      </c>
      <c r="M33" s="24" t="str">
        <f t="shared" si="4"/>
        <v>..</v>
      </c>
      <c r="N33" s="24" t="str">
        <f t="shared" si="4"/>
        <v>..</v>
      </c>
      <c r="O33" s="24" t="str">
        <f t="shared" si="4"/>
        <v>..</v>
      </c>
      <c r="P33" s="24" t="str">
        <f t="shared" si="4"/>
        <v>..</v>
      </c>
      <c r="Q33" s="24" t="str">
        <f t="shared" si="4"/>
        <v>..</v>
      </c>
      <c r="R33" s="24" t="str">
        <f t="shared" si="4"/>
        <v>..</v>
      </c>
      <c r="S33" s="24" t="str">
        <f t="shared" si="4"/>
        <v>..</v>
      </c>
      <c r="T33" s="24" t="str">
        <f t="shared" si="4"/>
        <v>..</v>
      </c>
      <c r="U33" s="23" t="str">
        <f t="shared" si="4"/>
        <v>..</v>
      </c>
      <c r="V33" s="24" t="str">
        <f t="shared" si="4"/>
        <v>..</v>
      </c>
      <c r="W33" s="24" t="str">
        <f t="shared" si="4"/>
        <v>..</v>
      </c>
      <c r="X33" s="24" t="str">
        <f t="shared" si="4"/>
        <v>..</v>
      </c>
      <c r="Y33" s="46" t="str">
        <f t="shared" si="4"/>
        <v>..</v>
      </c>
    </row>
    <row r="34" spans="1:25">
      <c r="A34" s="5">
        <v>2002</v>
      </c>
      <c r="B34" s="28" t="str">
        <f t="shared" si="4"/>
        <v>..</v>
      </c>
      <c r="C34" s="22" t="str">
        <f t="shared" si="4"/>
        <v>..</v>
      </c>
      <c r="D34" s="24" t="str">
        <f t="shared" si="4"/>
        <v>..</v>
      </c>
      <c r="E34" s="24" t="str">
        <f t="shared" si="4"/>
        <v>..</v>
      </c>
      <c r="F34" s="24" t="str">
        <f t="shared" si="4"/>
        <v>..</v>
      </c>
      <c r="G34" s="24" t="str">
        <f t="shared" si="4"/>
        <v>..</v>
      </c>
      <c r="H34" s="24" t="str">
        <f t="shared" si="4"/>
        <v>..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 t="str">
        <f t="shared" si="4"/>
        <v>..</v>
      </c>
      <c r="M34" s="24" t="str">
        <f t="shared" si="4"/>
        <v>..</v>
      </c>
      <c r="N34" s="24" t="str">
        <f t="shared" si="4"/>
        <v>..</v>
      </c>
      <c r="O34" s="24" t="str">
        <f t="shared" si="4"/>
        <v>..</v>
      </c>
      <c r="P34" s="24" t="str">
        <f t="shared" si="4"/>
        <v>..</v>
      </c>
      <c r="Q34" s="24" t="str">
        <f t="shared" si="4"/>
        <v>..</v>
      </c>
      <c r="R34" s="24" t="str">
        <f t="shared" si="4"/>
        <v>..</v>
      </c>
      <c r="S34" s="24" t="str">
        <f t="shared" si="4"/>
        <v>..</v>
      </c>
      <c r="T34" s="24" t="str">
        <f t="shared" si="4"/>
        <v>..</v>
      </c>
      <c r="U34" s="23" t="str">
        <f t="shared" si="4"/>
        <v>..</v>
      </c>
      <c r="V34" s="24" t="str">
        <f t="shared" si="4"/>
        <v>..</v>
      </c>
      <c r="W34" s="24" t="str">
        <f t="shared" si="4"/>
        <v>..</v>
      </c>
      <c r="X34" s="24" t="str">
        <f t="shared" si="4"/>
        <v>..</v>
      </c>
      <c r="Y34" s="46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 t="str">
        <f t="shared" si="4"/>
        <v>..</v>
      </c>
      <c r="E35" s="24" t="str">
        <f t="shared" si="4"/>
        <v>..</v>
      </c>
      <c r="F35" s="24" t="str">
        <f t="shared" si="4"/>
        <v>..</v>
      </c>
      <c r="G35" s="24" t="str">
        <f t="shared" si="4"/>
        <v>..</v>
      </c>
      <c r="H35" s="24" t="str">
        <f t="shared" si="4"/>
        <v>..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 t="str">
        <f t="shared" si="4"/>
        <v>..</v>
      </c>
      <c r="M35" s="24">
        <f t="shared" si="4"/>
        <v>27.235050325636458</v>
      </c>
      <c r="N35" s="24" t="str">
        <f t="shared" si="4"/>
        <v>..</v>
      </c>
      <c r="O35" s="24" t="str">
        <f t="shared" si="4"/>
        <v>..</v>
      </c>
      <c r="P35" s="24">
        <f t="shared" si="4"/>
        <v>14.031971580817038</v>
      </c>
      <c r="Q35" s="24" t="str">
        <f t="shared" si="4"/>
        <v>..</v>
      </c>
      <c r="R35" s="24" t="str">
        <f t="shared" si="4"/>
        <v>..</v>
      </c>
      <c r="S35" s="24" t="str">
        <f t="shared" si="4"/>
        <v>..</v>
      </c>
      <c r="T35" s="24" t="str">
        <f t="shared" si="4"/>
        <v>..</v>
      </c>
      <c r="U35" s="23" t="str">
        <f t="shared" si="4"/>
        <v>..</v>
      </c>
      <c r="V35" s="24" t="str">
        <f t="shared" si="4"/>
        <v>..</v>
      </c>
      <c r="W35" s="24">
        <f t="shared" si="4"/>
        <v>81.409117821195935</v>
      </c>
      <c r="X35" s="24" t="str">
        <f t="shared" si="4"/>
        <v>..</v>
      </c>
      <c r="Y35" s="46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 t="str">
        <f t="shared" si="4"/>
        <v>..</v>
      </c>
      <c r="E36" s="24" t="str">
        <f t="shared" si="4"/>
        <v>..</v>
      </c>
      <c r="F36" s="24" t="str">
        <f t="shared" si="4"/>
        <v>..</v>
      </c>
      <c r="G36" s="24" t="str">
        <f t="shared" si="4"/>
        <v>..</v>
      </c>
      <c r="H36" s="24" t="str">
        <f t="shared" si="4"/>
        <v>..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 t="str">
        <f t="shared" si="4"/>
        <v>..</v>
      </c>
      <c r="M36" s="24" t="str">
        <f t="shared" si="4"/>
        <v>..</v>
      </c>
      <c r="N36" s="24" t="str">
        <f t="shared" si="4"/>
        <v>..</v>
      </c>
      <c r="O36" s="24" t="str">
        <f t="shared" si="4"/>
        <v>..</v>
      </c>
      <c r="P36" s="24">
        <f t="shared" si="4"/>
        <v>-111.53846153846155</v>
      </c>
      <c r="Q36" s="24" t="str">
        <f t="shared" si="4"/>
        <v>..</v>
      </c>
      <c r="R36" s="24" t="str">
        <f t="shared" si="4"/>
        <v>..</v>
      </c>
      <c r="S36" s="24" t="str">
        <f t="shared" si="4"/>
        <v>..</v>
      </c>
      <c r="T36" s="24" t="str">
        <f t="shared" si="4"/>
        <v>..</v>
      </c>
      <c r="U36" s="23" t="str">
        <f t="shared" si="4"/>
        <v>..</v>
      </c>
      <c r="V36" s="24" t="str">
        <f t="shared" si="4"/>
        <v>..</v>
      </c>
      <c r="W36" s="24" t="str">
        <f t="shared" si="4"/>
        <v>..</v>
      </c>
      <c r="X36" s="24" t="str">
        <f t="shared" si="4"/>
        <v>..</v>
      </c>
      <c r="Y36" s="46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 t="str">
        <f t="shared" si="4"/>
        <v>..</v>
      </c>
      <c r="E37" s="24" t="str">
        <f t="shared" si="4"/>
        <v>..</v>
      </c>
      <c r="F37" s="24" t="str">
        <f t="shared" si="4"/>
        <v>..</v>
      </c>
      <c r="G37" s="24" t="str">
        <f t="shared" si="4"/>
        <v>..</v>
      </c>
      <c r="H37" s="24" t="str">
        <f t="shared" si="4"/>
        <v>..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 t="str">
        <f t="shared" si="4"/>
        <v>..</v>
      </c>
      <c r="M37" s="24">
        <f t="shared" si="4"/>
        <v>466.50485436892365</v>
      </c>
      <c r="N37" s="24" t="str">
        <f t="shared" si="4"/>
        <v>..</v>
      </c>
      <c r="O37" s="24">
        <f t="shared" si="4"/>
        <v>-172.81553398057946</v>
      </c>
      <c r="P37" s="24">
        <f t="shared" si="4"/>
        <v>-136.40776699028896</v>
      </c>
      <c r="Q37" s="24" t="str">
        <f t="shared" si="4"/>
        <v>..</v>
      </c>
      <c r="R37" s="24" t="str">
        <f t="shared" si="4"/>
        <v>..</v>
      </c>
      <c r="S37" s="24" t="str">
        <f t="shared" si="4"/>
        <v>..</v>
      </c>
      <c r="T37" s="24" t="str">
        <f t="shared" si="4"/>
        <v>..</v>
      </c>
      <c r="U37" s="23" t="str">
        <f t="shared" si="4"/>
        <v>..</v>
      </c>
      <c r="V37" s="24" t="str">
        <f t="shared" si="4"/>
        <v>..</v>
      </c>
      <c r="W37" s="24">
        <f t="shared" si="4"/>
        <v>-909.70873786406082</v>
      </c>
      <c r="X37" s="24" t="str">
        <f t="shared" si="4"/>
        <v>..</v>
      </c>
      <c r="Y37" s="46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 t="str">
        <f t="shared" si="4"/>
        <v>..</v>
      </c>
      <c r="E38" s="24" t="str">
        <f t="shared" si="4"/>
        <v>..</v>
      </c>
      <c r="F38" s="24" t="str">
        <f t="shared" si="4"/>
        <v>..</v>
      </c>
      <c r="G38" s="24" t="str">
        <f t="shared" si="4"/>
        <v>..</v>
      </c>
      <c r="H38" s="24" t="str">
        <f t="shared" si="4"/>
        <v>..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 t="str">
        <f t="shared" si="4"/>
        <v>..</v>
      </c>
      <c r="M38" s="24">
        <f t="shared" si="4"/>
        <v>-161.59090909090907</v>
      </c>
      <c r="N38" s="24" t="str">
        <f t="shared" si="4"/>
        <v>..</v>
      </c>
      <c r="O38" s="24">
        <f t="shared" si="4"/>
        <v>-48.636363636363647</v>
      </c>
      <c r="P38" s="24">
        <f t="shared" si="4"/>
        <v>-36.136363636363718</v>
      </c>
      <c r="Q38" s="24" t="str">
        <f t="shared" si="4"/>
        <v>..</v>
      </c>
      <c r="R38" s="24" t="str">
        <f t="shared" si="4"/>
        <v>..</v>
      </c>
      <c r="S38" s="24" t="str">
        <f t="shared" si="4"/>
        <v>..</v>
      </c>
      <c r="T38" s="24" t="str">
        <f t="shared" si="4"/>
        <v>..</v>
      </c>
      <c r="U38" s="23" t="str">
        <f t="shared" si="4"/>
        <v>..</v>
      </c>
      <c r="V38" s="24" t="str">
        <f t="shared" si="4"/>
        <v>..</v>
      </c>
      <c r="W38" s="24">
        <f t="shared" si="4"/>
        <v>734.54545454545462</v>
      </c>
      <c r="X38" s="24" t="str">
        <f t="shared" si="4"/>
        <v>..</v>
      </c>
      <c r="Y38" s="46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 t="str">
        <f t="shared" si="4"/>
        <v>..</v>
      </c>
      <c r="E39" s="24" t="str">
        <f t="shared" si="4"/>
        <v>..</v>
      </c>
      <c r="F39" s="24" t="str">
        <f t="shared" si="4"/>
        <v>..</v>
      </c>
      <c r="G39" s="24" t="str">
        <f t="shared" si="4"/>
        <v>..</v>
      </c>
      <c r="H39" s="24" t="str">
        <f t="shared" si="4"/>
        <v>..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 t="str">
        <f t="shared" si="4"/>
        <v>..</v>
      </c>
      <c r="M39" s="24">
        <f t="shared" si="4"/>
        <v>1017.6470588235023</v>
      </c>
      <c r="N39" s="24" t="str">
        <f t="shared" si="4"/>
        <v>..</v>
      </c>
      <c r="O39" s="24">
        <f t="shared" si="4"/>
        <v>412.74509803920461</v>
      </c>
      <c r="P39" s="24">
        <f t="shared" si="4"/>
        <v>-213.72549019607283</v>
      </c>
      <c r="Q39" s="24" t="str">
        <f t="shared" si="4"/>
        <v>..</v>
      </c>
      <c r="R39" s="24" t="str">
        <f t="shared" si="4"/>
        <v>..</v>
      </c>
      <c r="S39" s="24" t="str">
        <f t="shared" si="4"/>
        <v>..</v>
      </c>
      <c r="T39" s="24" t="str">
        <f t="shared" si="4"/>
        <v>..</v>
      </c>
      <c r="U39" s="23" t="str">
        <f t="shared" si="4"/>
        <v>..</v>
      </c>
      <c r="V39" s="24" t="str">
        <f t="shared" si="4"/>
        <v>..</v>
      </c>
      <c r="W39" s="24">
        <f t="shared" si="4"/>
        <v>-3422.5490196077531</v>
      </c>
      <c r="X39" s="24" t="str">
        <f t="shared" si="4"/>
        <v>..</v>
      </c>
      <c r="Y39" s="46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 t="str">
        <f t="shared" si="4"/>
        <v>..</v>
      </c>
      <c r="E40" s="24" t="str">
        <f t="shared" si="4"/>
        <v>..</v>
      </c>
      <c r="F40" s="24" t="str">
        <f t="shared" si="4"/>
        <v>..</v>
      </c>
      <c r="G40" s="24" t="str">
        <f t="shared" si="4"/>
        <v>..</v>
      </c>
      <c r="H40" s="24" t="str">
        <f t="shared" si="4"/>
        <v>..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 t="str">
        <f t="shared" si="4"/>
        <v>..</v>
      </c>
      <c r="M40" s="24">
        <f t="shared" si="4"/>
        <v>-9.9551203590371333</v>
      </c>
      <c r="N40" s="24" t="str">
        <f t="shared" si="4"/>
        <v>..</v>
      </c>
      <c r="O40" s="24">
        <f t="shared" si="4"/>
        <v>12.178702570379439</v>
      </c>
      <c r="P40" s="24">
        <f t="shared" si="4"/>
        <v>7.5887392900856803</v>
      </c>
      <c r="Q40" s="24" t="str">
        <f t="shared" ref="Q40:Y40" si="5">IF(ISERROR((Q16/$B16)*100),"..",(Q16/$B16)*100)</f>
        <v>..</v>
      </c>
      <c r="R40" s="24" t="str">
        <f t="shared" si="5"/>
        <v>..</v>
      </c>
      <c r="S40" s="24" t="str">
        <f t="shared" si="5"/>
        <v>..</v>
      </c>
      <c r="T40" s="24" t="str">
        <f t="shared" si="5"/>
        <v>..</v>
      </c>
      <c r="U40" s="23" t="str">
        <f t="shared" si="5"/>
        <v>..</v>
      </c>
      <c r="V40" s="24" t="str">
        <f t="shared" si="5"/>
        <v>..</v>
      </c>
      <c r="W40" s="24">
        <f t="shared" si="5"/>
        <v>92.39086087311307</v>
      </c>
      <c r="X40" s="24" t="str">
        <f t="shared" si="5"/>
        <v>..</v>
      </c>
      <c r="Y40" s="4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 t="str">
        <f t="shared" si="6"/>
        <v>..</v>
      </c>
      <c r="E41" s="24" t="str">
        <f t="shared" si="6"/>
        <v>..</v>
      </c>
      <c r="F41" s="24" t="str">
        <f t="shared" si="6"/>
        <v>..</v>
      </c>
      <c r="G41" s="24" t="str">
        <f t="shared" si="6"/>
        <v>..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>
        <f t="shared" si="6"/>
        <v>-9.1834138895955313</v>
      </c>
      <c r="N41" s="24" t="str">
        <f t="shared" si="6"/>
        <v>..</v>
      </c>
      <c r="O41" s="24">
        <f t="shared" si="6"/>
        <v>34.138895955227682</v>
      </c>
      <c r="P41" s="24">
        <f t="shared" si="6"/>
        <v>37.471381327906393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 t="str">
        <f t="shared" si="6"/>
        <v>..</v>
      </c>
      <c r="W41" s="24">
        <f t="shared" si="6"/>
        <v>-8.7000763164589294</v>
      </c>
      <c r="X41" s="24" t="str">
        <f t="shared" si="6"/>
        <v>..</v>
      </c>
      <c r="Y41" s="46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 t="str">
        <f t="shared" si="6"/>
        <v>..</v>
      </c>
      <c r="E42" s="24" t="str">
        <f t="shared" si="6"/>
        <v>..</v>
      </c>
      <c r="F42" s="24" t="str">
        <f t="shared" si="6"/>
        <v>..</v>
      </c>
      <c r="G42" s="24" t="str">
        <f t="shared" si="6"/>
        <v>..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>
        <f t="shared" si="6"/>
        <v>-3.6327345309381331</v>
      </c>
      <c r="N42" s="24" t="str">
        <f t="shared" si="6"/>
        <v>..</v>
      </c>
      <c r="O42" s="24" t="str">
        <f t="shared" si="6"/>
        <v>..</v>
      </c>
      <c r="P42" s="24">
        <f t="shared" si="6"/>
        <v>42.714570858283437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 t="str">
        <f t="shared" si="6"/>
        <v>..</v>
      </c>
      <c r="W42" s="24">
        <f t="shared" si="6"/>
        <v>-19.840319361277466</v>
      </c>
      <c r="X42" s="24" t="str">
        <f t="shared" si="6"/>
        <v>..</v>
      </c>
      <c r="Y42" s="46" t="str">
        <f t="shared" si="6"/>
        <v>..</v>
      </c>
    </row>
    <row r="44" spans="1:25">
      <c r="B44" s="1" t="s">
        <v>20</v>
      </c>
      <c r="C44" s="1" t="s">
        <v>165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L45" s="1" t="s">
        <v>93</v>
      </c>
    </row>
    <row r="46" spans="1:25">
      <c r="K46" s="1" t="s">
        <v>20</v>
      </c>
      <c r="L46" s="1" t="s">
        <v>165</v>
      </c>
      <c r="V46" s="1" t="s">
        <v>20</v>
      </c>
      <c r="W46" s="1" t="s">
        <v>165</v>
      </c>
    </row>
    <row r="49" spans="1:25" ht="12.75">
      <c r="B49" s="7" t="str">
        <f>'Table of Contents'!B71</f>
        <v>Table 52: Real Net Investment, Nova Scotia, Business Sector Industries, 1997-2010</v>
      </c>
      <c r="K49" s="7" t="str">
        <f>B49 &amp; " (continued)"</f>
        <v>Table 52: Real Net Investment, Nova Scotia, Business Sector Industries, 1997-2010 (continued)</v>
      </c>
      <c r="V49" s="7" t="str">
        <f>K49</f>
        <v>Table 52: Real Net Investment, Nova Scotia, Business Sector Industries, 1997-2010 (continued)</v>
      </c>
    </row>
    <row r="51" spans="1:25" ht="33.75">
      <c r="A51" s="4"/>
      <c r="B51" s="26" t="s">
        <v>4</v>
      </c>
      <c r="C51" s="14" t="s">
        <v>3</v>
      </c>
      <c r="D51" s="3" t="s">
        <v>2</v>
      </c>
      <c r="E51" s="3" t="s">
        <v>1</v>
      </c>
      <c r="F51" s="3" t="s">
        <v>0</v>
      </c>
      <c r="G51" s="3" t="s">
        <v>5</v>
      </c>
      <c r="H51" s="3" t="s">
        <v>6</v>
      </c>
      <c r="I51" s="3" t="s">
        <v>7</v>
      </c>
      <c r="J51" s="16" t="s">
        <v>8</v>
      </c>
      <c r="K51" s="3" t="s">
        <v>9</v>
      </c>
      <c r="L51" s="3" t="s">
        <v>10</v>
      </c>
      <c r="M51" s="3" t="s">
        <v>11</v>
      </c>
      <c r="N51" s="3" t="s">
        <v>12</v>
      </c>
      <c r="O51" s="3" t="s">
        <v>13</v>
      </c>
      <c r="P51" s="3" t="s">
        <v>18</v>
      </c>
      <c r="Q51" s="3" t="s">
        <v>14</v>
      </c>
      <c r="R51" s="3" t="s">
        <v>19</v>
      </c>
      <c r="S51" s="3" t="s">
        <v>15</v>
      </c>
      <c r="T51" s="3" t="s">
        <v>16</v>
      </c>
      <c r="U51" s="16" t="s">
        <v>17</v>
      </c>
      <c r="V51" s="3" t="s">
        <v>29</v>
      </c>
      <c r="W51" s="3" t="s">
        <v>27</v>
      </c>
      <c r="X51" s="3" t="s">
        <v>28</v>
      </c>
      <c r="Y51" s="30" t="s">
        <v>34</v>
      </c>
    </row>
    <row r="52" spans="1:25">
      <c r="A52" s="5"/>
      <c r="B52" s="77" t="s">
        <v>60</v>
      </c>
      <c r="C52" s="78"/>
      <c r="D52" s="78"/>
      <c r="E52" s="78"/>
      <c r="F52" s="78"/>
      <c r="G52" s="78"/>
      <c r="H52" s="78"/>
      <c r="I52" s="78"/>
      <c r="J52" s="78"/>
      <c r="K52" s="78" t="s">
        <v>60</v>
      </c>
      <c r="L52" s="78"/>
      <c r="M52" s="78"/>
      <c r="N52" s="78"/>
      <c r="O52" s="78"/>
      <c r="P52" s="78"/>
      <c r="Q52" s="78"/>
      <c r="R52" s="78"/>
      <c r="S52" s="78"/>
      <c r="T52" s="78"/>
      <c r="U52" s="79"/>
      <c r="V52" s="75" t="s">
        <v>60</v>
      </c>
      <c r="W52" s="76"/>
      <c r="X52" s="76"/>
      <c r="Y52" s="76"/>
    </row>
    <row r="53" spans="1:25">
      <c r="A53" s="5">
        <v>1997</v>
      </c>
      <c r="B53" s="27">
        <f>IF(ISERROR(Gross_Inv_NS!B53-Dep_Inv_NS!B52),"..",Gross_Inv_NS!B53-Dep_Inv_NS!B52)</f>
        <v>540.80000000000018</v>
      </c>
      <c r="C53" s="15" t="str">
        <f>IF(ISERROR(Gross_Inv_NS!C53-Dep_Inv_NS!C52),"..",Gross_Inv_NS!C53-Dep_Inv_NS!C52)</f>
        <v>..</v>
      </c>
      <c r="D53" s="25">
        <f>IF(ISERROR(Gross_Inv_NS!D53-Dep_Inv_NS!D52),"..",Gross_Inv_NS!D53-Dep_Inv_NS!D52)</f>
        <v>-6.7999999999999972</v>
      </c>
      <c r="E53" s="25">
        <f>IF(ISERROR(Gross_Inv_NS!E53-Dep_Inv_NS!E52),"..",Gross_Inv_NS!E53-Dep_Inv_NS!E52)</f>
        <v>-120.9</v>
      </c>
      <c r="F53" s="25" t="str">
        <f>IF(ISERROR(Gross_Inv_NS!F53-Dep_Inv_NS!F52),"..",Gross_Inv_NS!F53-Dep_Inv_NS!F52)</f>
        <v>..</v>
      </c>
      <c r="G53" s="25">
        <f>IF(ISERROR(Gross_Inv_NS!G53-Dep_Inv_NS!G52),"..",Gross_Inv_NS!G53-Dep_Inv_NS!G52)</f>
        <v>5</v>
      </c>
      <c r="H53" s="25">
        <f>IF(ISERROR(Gross_Inv_NS!H53-Dep_Inv_NS!H52),"..",Gross_Inv_NS!H53-Dep_Inv_NS!H52)</f>
        <v>560.29999999999995</v>
      </c>
      <c r="I53" s="25" t="str">
        <f>IF(ISERROR(Gross_Inv_NS!I53-Dep_Inv_NS!I52),"..",Gross_Inv_NS!I53-Dep_Inv_NS!I52)</f>
        <v>..</v>
      </c>
      <c r="J53" s="17" t="str">
        <f>IF(ISERROR(Gross_Inv_NS!J53-Dep_Inv_NS!J52),"..",Gross_Inv_NS!J53-Dep_Inv_NS!J52)</f>
        <v>..</v>
      </c>
      <c r="K53" s="25" t="str">
        <f>IF(ISERROR(Gross_Inv_NS!K53-Dep_Inv_NS!K52),"..",Gross_Inv_NS!K53-Dep_Inv_NS!K52)</f>
        <v>..</v>
      </c>
      <c r="L53" s="25" t="str">
        <f>IF(ISERROR(Gross_Inv_NS!L53-Dep_Inv_NS!L52),"..",Gross_Inv_NS!L53-Dep_Inv_NS!L52)</f>
        <v>..</v>
      </c>
      <c r="M53" s="25">
        <f>IF(ISERROR(Gross_Inv_NS!M53-Dep_Inv_NS!M52),"..",Gross_Inv_NS!M53-Dep_Inv_NS!M52)</f>
        <v>-13.700000000000003</v>
      </c>
      <c r="N53" s="25" t="str">
        <f>IF(ISERROR(Gross_Inv_NS!N53-Dep_Inv_NS!N52),"..",Gross_Inv_NS!N53-Dep_Inv_NS!N52)</f>
        <v>..</v>
      </c>
      <c r="O53" s="25">
        <f>IF(ISERROR(Gross_Inv_NS!O53-Dep_Inv_NS!O52),"..",Gross_Inv_NS!O53-Dep_Inv_NS!O52)</f>
        <v>-9.9000000000000057</v>
      </c>
      <c r="P53" s="25">
        <f>IF(ISERROR(Gross_Inv_NS!P53-Dep_Inv_NS!P52),"..",Gross_Inv_NS!P53-Dep_Inv_NS!P52)</f>
        <v>168.3</v>
      </c>
      <c r="Q53" s="25" t="str">
        <f>IF(ISERROR(Gross_Inv_NS!Q53-Dep_Inv_NS!Q52),"..",Gross_Inv_NS!Q53-Dep_Inv_NS!Q52)</f>
        <v>..</v>
      </c>
      <c r="R53" s="25" t="str">
        <f>IF(ISERROR(Gross_Inv_NS!R53-Dep_Inv_NS!R52),"..",Gross_Inv_NS!R53-Dep_Inv_NS!R52)</f>
        <v>..</v>
      </c>
      <c r="S53" s="25" t="str">
        <f>IF(ISERROR(Gross_Inv_NS!S53-Dep_Inv_NS!S52),"..",Gross_Inv_NS!S53-Dep_Inv_NS!S52)</f>
        <v>..</v>
      </c>
      <c r="T53" s="25" t="str">
        <f>IF(ISERROR(Gross_Inv_NS!T53-Dep_Inv_NS!T52),"..",Gross_Inv_NS!T53-Dep_Inv_NS!T52)</f>
        <v>..</v>
      </c>
      <c r="U53" s="17" t="str">
        <f>IF(ISERROR(Gross_Inv_NS!U53-Dep_Inv_NS!U52),"..",Gross_Inv_NS!U53-Dep_Inv_NS!U52)</f>
        <v>..</v>
      </c>
      <c r="V53" s="25">
        <f>IF(ISERROR(Gross_Inv_NS!V53-Dep_Inv_NS!V52),"..",Gross_Inv_NS!V53-Dep_Inv_NS!V52)</f>
        <v>547.59999999999991</v>
      </c>
      <c r="W53" s="25">
        <f>IF(ISERROR(Gross_Inv_NS!W53-Dep_Inv_NS!W52),"..",Gross_Inv_NS!W53-Dep_Inv_NS!W52)</f>
        <v>365</v>
      </c>
      <c r="X53" s="25" t="str">
        <f>IF(ISERROR(Gross_Inv_NS!X53-Dep_Inv_NS!X52),"..",Gross_Inv_NS!X53-Dep_Inv_NS!X52)</f>
        <v>..</v>
      </c>
      <c r="Y53" s="46" t="str">
        <f>IF(ISERROR(Gross_Inv_NS!Y53-Dep_Inv_NS!Y52),"..",Gross_Inv_NS!Y53-Dep_Inv_NS!Y52)</f>
        <v>..</v>
      </c>
    </row>
    <row r="54" spans="1:25">
      <c r="A54" s="5">
        <v>1998</v>
      </c>
      <c r="B54" s="27">
        <f>IF(ISERROR(Gross_Inv_NS!B54-Dep_Inv_NS!B53),"..",Gross_Inv_NS!B54-Dep_Inv_NS!B53)</f>
        <v>846.30000000000018</v>
      </c>
      <c r="C54" s="15" t="str">
        <f>IF(ISERROR(Gross_Inv_NS!C54-Dep_Inv_NS!C53),"..",Gross_Inv_NS!C54-Dep_Inv_NS!C53)</f>
        <v>..</v>
      </c>
      <c r="D54" s="25">
        <f>IF(ISERROR(Gross_Inv_NS!D54-Dep_Inv_NS!D53),"..",Gross_Inv_NS!D54-Dep_Inv_NS!D53)</f>
        <v>20.399999999999991</v>
      </c>
      <c r="E54" s="25">
        <f>IF(ISERROR(Gross_Inv_NS!E54-Dep_Inv_NS!E53),"..",Gross_Inv_NS!E54-Dep_Inv_NS!E53)</f>
        <v>832.89999999999986</v>
      </c>
      <c r="F54" s="25" t="str">
        <f>IF(ISERROR(Gross_Inv_NS!F54-Dep_Inv_NS!F53),"..",Gross_Inv_NS!F54-Dep_Inv_NS!F53)</f>
        <v>..</v>
      </c>
      <c r="G54" s="25">
        <f>IF(ISERROR(Gross_Inv_NS!G54-Dep_Inv_NS!G53),"..",Gross_Inv_NS!G54-Dep_Inv_NS!G53)</f>
        <v>5.5999999999999943</v>
      </c>
      <c r="H54" s="25">
        <f>IF(ISERROR(Gross_Inv_NS!H54-Dep_Inv_NS!H53),"..",Gross_Inv_NS!H54-Dep_Inv_NS!H53)</f>
        <v>-139.10000000000002</v>
      </c>
      <c r="I54" s="25" t="str">
        <f>IF(ISERROR(Gross_Inv_NS!I54-Dep_Inv_NS!I53),"..",Gross_Inv_NS!I54-Dep_Inv_NS!I53)</f>
        <v>..</v>
      </c>
      <c r="J54" s="17" t="str">
        <f>IF(ISERROR(Gross_Inv_NS!J54-Dep_Inv_NS!J53),"..",Gross_Inv_NS!J54-Dep_Inv_NS!J53)</f>
        <v>..</v>
      </c>
      <c r="K54" s="25" t="str">
        <f>IF(ISERROR(Gross_Inv_NS!K54-Dep_Inv_NS!K53),"..",Gross_Inv_NS!K54-Dep_Inv_NS!K53)</f>
        <v>..</v>
      </c>
      <c r="L54" s="25" t="str">
        <f>IF(ISERROR(Gross_Inv_NS!L54-Dep_Inv_NS!L53),"..",Gross_Inv_NS!L54-Dep_Inv_NS!L53)</f>
        <v>..</v>
      </c>
      <c r="M54" s="25">
        <f>IF(ISERROR(Gross_Inv_NS!M54-Dep_Inv_NS!M53),"..",Gross_Inv_NS!M54-Dep_Inv_NS!M53)</f>
        <v>-34.800000000000011</v>
      </c>
      <c r="N54" s="25" t="str">
        <f>IF(ISERROR(Gross_Inv_NS!N54-Dep_Inv_NS!N53),"..",Gross_Inv_NS!N54-Dep_Inv_NS!N53)</f>
        <v>..</v>
      </c>
      <c r="O54" s="25">
        <f>IF(ISERROR(Gross_Inv_NS!O54-Dep_Inv_NS!O53),"..",Gross_Inv_NS!O54-Dep_Inv_NS!O53)</f>
        <v>-41.799999999999983</v>
      </c>
      <c r="P54" s="25">
        <f>IF(ISERROR(Gross_Inv_NS!P54-Dep_Inv_NS!P53),"..",Gross_Inv_NS!P54-Dep_Inv_NS!P53)</f>
        <v>61.099999999999994</v>
      </c>
      <c r="Q54" s="25" t="str">
        <f>IF(ISERROR(Gross_Inv_NS!Q54-Dep_Inv_NS!Q53),"..",Gross_Inv_NS!Q54-Dep_Inv_NS!Q53)</f>
        <v>..</v>
      </c>
      <c r="R54" s="25" t="str">
        <f>IF(ISERROR(Gross_Inv_NS!R54-Dep_Inv_NS!R53),"..",Gross_Inv_NS!R54-Dep_Inv_NS!R53)</f>
        <v>..</v>
      </c>
      <c r="S54" s="25" t="str">
        <f>IF(ISERROR(Gross_Inv_NS!S54-Dep_Inv_NS!S53),"..",Gross_Inv_NS!S54-Dep_Inv_NS!S53)</f>
        <v>..</v>
      </c>
      <c r="T54" s="25" t="str">
        <f>IF(ISERROR(Gross_Inv_NS!T54-Dep_Inv_NS!T53),"..",Gross_Inv_NS!T54-Dep_Inv_NS!T53)</f>
        <v>..</v>
      </c>
      <c r="U54" s="17" t="str">
        <f>IF(ISERROR(Gross_Inv_NS!U54-Dep_Inv_NS!U53),"..",Gross_Inv_NS!U54-Dep_Inv_NS!U53)</f>
        <v>..</v>
      </c>
      <c r="V54" s="25">
        <f>IF(ISERROR(Gross_Inv_NS!V54-Dep_Inv_NS!V53),"..",Gross_Inv_NS!V54-Dep_Inv_NS!V53)</f>
        <v>825.90000000000009</v>
      </c>
      <c r="W54" s="25">
        <f>IF(ISERROR(Gross_Inv_NS!W54-Dep_Inv_NS!W53),"..",Gross_Inv_NS!W54-Dep_Inv_NS!W53)</f>
        <v>641.39999999999986</v>
      </c>
      <c r="X54" s="25" t="str">
        <f>IF(ISERROR(Gross_Inv_NS!X54-Dep_Inv_NS!X53),"..",Gross_Inv_NS!X54-Dep_Inv_NS!X53)</f>
        <v>..</v>
      </c>
      <c r="Y54" s="46" t="str">
        <f>IF(ISERROR(Gross_Inv_NS!Y54-Dep_Inv_NS!Y53),"..",Gross_Inv_NS!Y54-Dep_Inv_NS!Y53)</f>
        <v>..</v>
      </c>
    </row>
    <row r="55" spans="1:25">
      <c r="A55" s="5">
        <v>1999</v>
      </c>
      <c r="B55" s="27">
        <f>IF(ISERROR(Gross_Inv_NS!B55-Dep_Inv_NS!B54),"..",Gross_Inv_NS!B55-Dep_Inv_NS!B54)</f>
        <v>1476.8000000000002</v>
      </c>
      <c r="C55" s="15" t="str">
        <f>IF(ISERROR(Gross_Inv_NS!C55-Dep_Inv_NS!C54),"..",Gross_Inv_NS!C55-Dep_Inv_NS!C54)</f>
        <v>..</v>
      </c>
      <c r="D55" s="25">
        <f>IF(ISERROR(Gross_Inv_NS!D55-Dep_Inv_NS!D54),"..",Gross_Inv_NS!D55-Dep_Inv_NS!D54)</f>
        <v>-2.5</v>
      </c>
      <c r="E55" s="25">
        <f>IF(ISERROR(Gross_Inv_NS!E55-Dep_Inv_NS!E54),"..",Gross_Inv_NS!E55-Dep_Inv_NS!E54)</f>
        <v>957.80000000000007</v>
      </c>
      <c r="F55" s="25" t="str">
        <f>IF(ISERROR(Gross_Inv_NS!F55-Dep_Inv_NS!F54),"..",Gross_Inv_NS!F55-Dep_Inv_NS!F54)</f>
        <v>..</v>
      </c>
      <c r="G55" s="25">
        <f>IF(ISERROR(Gross_Inv_NS!G55-Dep_Inv_NS!G54),"..",Gross_Inv_NS!G55-Dep_Inv_NS!G54)</f>
        <v>21.599999999999994</v>
      </c>
      <c r="H55" s="25">
        <f>IF(ISERROR(Gross_Inv_NS!H55-Dep_Inv_NS!H54),"..",Gross_Inv_NS!H55-Dep_Inv_NS!H54)</f>
        <v>-68.600000000000023</v>
      </c>
      <c r="I55" s="25" t="str">
        <f>IF(ISERROR(Gross_Inv_NS!I55-Dep_Inv_NS!I54),"..",Gross_Inv_NS!I55-Dep_Inv_NS!I54)</f>
        <v>..</v>
      </c>
      <c r="J55" s="17" t="str">
        <f>IF(ISERROR(Gross_Inv_NS!J55-Dep_Inv_NS!J54),"..",Gross_Inv_NS!J55-Dep_Inv_NS!J54)</f>
        <v>..</v>
      </c>
      <c r="K55" s="25" t="str">
        <f>IF(ISERROR(Gross_Inv_NS!K55-Dep_Inv_NS!K54),"..",Gross_Inv_NS!K55-Dep_Inv_NS!K54)</f>
        <v>..</v>
      </c>
      <c r="L55" s="25" t="str">
        <f>IF(ISERROR(Gross_Inv_NS!L55-Dep_Inv_NS!L54),"..",Gross_Inv_NS!L55-Dep_Inv_NS!L54)</f>
        <v>..</v>
      </c>
      <c r="M55" s="25">
        <f>IF(ISERROR(Gross_Inv_NS!M55-Dep_Inv_NS!M54),"..",Gross_Inv_NS!M55-Dep_Inv_NS!M54)</f>
        <v>-14.700000000000003</v>
      </c>
      <c r="N55" s="25" t="str">
        <f>IF(ISERROR(Gross_Inv_NS!N55-Dep_Inv_NS!N54),"..",Gross_Inv_NS!N55-Dep_Inv_NS!N54)</f>
        <v>..</v>
      </c>
      <c r="O55" s="25">
        <f>IF(ISERROR(Gross_Inv_NS!O55-Dep_Inv_NS!O54),"..",Gross_Inv_NS!O55-Dep_Inv_NS!O54)</f>
        <v>86.799999999999983</v>
      </c>
      <c r="P55" s="25">
        <f>IF(ISERROR(Gross_Inv_NS!P55-Dep_Inv_NS!P54),"..",Gross_Inv_NS!P55-Dep_Inv_NS!P54)</f>
        <v>120.5</v>
      </c>
      <c r="Q55" s="25" t="str">
        <f>IF(ISERROR(Gross_Inv_NS!Q55-Dep_Inv_NS!Q54),"..",Gross_Inv_NS!Q55-Dep_Inv_NS!Q54)</f>
        <v>..</v>
      </c>
      <c r="R55" s="25" t="str">
        <f>IF(ISERROR(Gross_Inv_NS!R55-Dep_Inv_NS!R54),"..",Gross_Inv_NS!R55-Dep_Inv_NS!R54)</f>
        <v>..</v>
      </c>
      <c r="S55" s="25" t="str">
        <f>IF(ISERROR(Gross_Inv_NS!S55-Dep_Inv_NS!S54),"..",Gross_Inv_NS!S55-Dep_Inv_NS!S54)</f>
        <v>..</v>
      </c>
      <c r="T55" s="25" t="str">
        <f>IF(ISERROR(Gross_Inv_NS!T55-Dep_Inv_NS!T54),"..",Gross_Inv_NS!T55-Dep_Inv_NS!T54)</f>
        <v>..</v>
      </c>
      <c r="U55" s="17" t="str">
        <f>IF(ISERROR(Gross_Inv_NS!U55-Dep_Inv_NS!U54),"..",Gross_Inv_NS!U55-Dep_Inv_NS!U54)</f>
        <v>..</v>
      </c>
      <c r="V55" s="25">
        <f>IF(ISERROR(Gross_Inv_NS!V55-Dep_Inv_NS!V54),"..",Gross_Inv_NS!V55-Dep_Inv_NS!V54)</f>
        <v>1479.3000000000002</v>
      </c>
      <c r="W55" s="25">
        <f>IF(ISERROR(Gross_Inv_NS!W55-Dep_Inv_NS!W54),"..",Gross_Inv_NS!W55-Dep_Inv_NS!W54)</f>
        <v>835</v>
      </c>
      <c r="X55" s="25" t="str">
        <f>IF(ISERROR(Gross_Inv_NS!X55-Dep_Inv_NS!X54),"..",Gross_Inv_NS!X55-Dep_Inv_NS!X54)</f>
        <v>..</v>
      </c>
      <c r="Y55" s="46" t="str">
        <f>IF(ISERROR(Gross_Inv_NS!Y55-Dep_Inv_NS!Y54),"..",Gross_Inv_NS!Y55-Dep_Inv_NS!Y54)</f>
        <v>..</v>
      </c>
    </row>
    <row r="56" spans="1:25">
      <c r="A56" s="5">
        <v>2000</v>
      </c>
      <c r="B56" s="27">
        <f>IF(ISERROR(Gross_Inv_NS!B56-Dep_Inv_NS!B55),"..",Gross_Inv_NS!B56-Dep_Inv_NS!B55)</f>
        <v>418.09999999999991</v>
      </c>
      <c r="C56" s="15" t="str">
        <f>IF(ISERROR(Gross_Inv_NS!C56-Dep_Inv_NS!C55),"..",Gross_Inv_NS!C56-Dep_Inv_NS!C55)</f>
        <v>..</v>
      </c>
      <c r="D56" s="25">
        <f>IF(ISERROR(Gross_Inv_NS!D56-Dep_Inv_NS!D55),"..",Gross_Inv_NS!D56-Dep_Inv_NS!D55)</f>
        <v>2.4000000000000057</v>
      </c>
      <c r="E56" s="25">
        <f>IF(ISERROR(Gross_Inv_NS!E56-Dep_Inv_NS!E55),"..",Gross_Inv_NS!E56-Dep_Inv_NS!E55)</f>
        <v>174.10000000000002</v>
      </c>
      <c r="F56" s="25" t="str">
        <f>IF(ISERROR(Gross_Inv_NS!F56-Dep_Inv_NS!F55),"..",Gross_Inv_NS!F56-Dep_Inv_NS!F55)</f>
        <v>..</v>
      </c>
      <c r="G56" s="25">
        <f>IF(ISERROR(Gross_Inv_NS!G56-Dep_Inv_NS!G55),"..",Gross_Inv_NS!G56-Dep_Inv_NS!G55)</f>
        <v>14.400000000000006</v>
      </c>
      <c r="H56" s="25">
        <f>IF(ISERROR(Gross_Inv_NS!H56-Dep_Inv_NS!H55),"..",Gross_Inv_NS!H56-Dep_Inv_NS!H55)</f>
        <v>-59.100000000000023</v>
      </c>
      <c r="I56" s="25" t="str">
        <f>IF(ISERROR(Gross_Inv_NS!I56-Dep_Inv_NS!I55),"..",Gross_Inv_NS!I56-Dep_Inv_NS!I55)</f>
        <v>..</v>
      </c>
      <c r="J56" s="17" t="str">
        <f>IF(ISERROR(Gross_Inv_NS!J56-Dep_Inv_NS!J55),"..",Gross_Inv_NS!J56-Dep_Inv_NS!J55)</f>
        <v>..</v>
      </c>
      <c r="K56" s="25" t="str">
        <f>IF(ISERROR(Gross_Inv_NS!K56-Dep_Inv_NS!K55),"..",Gross_Inv_NS!K56-Dep_Inv_NS!K55)</f>
        <v>..</v>
      </c>
      <c r="L56" s="25" t="str">
        <f>IF(ISERROR(Gross_Inv_NS!L56-Dep_Inv_NS!L55),"..",Gross_Inv_NS!L56-Dep_Inv_NS!L55)</f>
        <v>..</v>
      </c>
      <c r="M56" s="25">
        <f>IF(ISERROR(Gross_Inv_NS!M56-Dep_Inv_NS!M55),"..",Gross_Inv_NS!M56-Dep_Inv_NS!M55)</f>
        <v>-13.599999999999994</v>
      </c>
      <c r="N56" s="25" t="str">
        <f>IF(ISERROR(Gross_Inv_NS!N56-Dep_Inv_NS!N55),"..",Gross_Inv_NS!N56-Dep_Inv_NS!N55)</f>
        <v>..</v>
      </c>
      <c r="O56" s="25">
        <f>IF(ISERROR(Gross_Inv_NS!O56-Dep_Inv_NS!O55),"..",Gross_Inv_NS!O56-Dep_Inv_NS!O55)</f>
        <v>71.899999999999977</v>
      </c>
      <c r="P56" s="25">
        <f>IF(ISERROR(Gross_Inv_NS!P56-Dep_Inv_NS!P55),"..",Gross_Inv_NS!P56-Dep_Inv_NS!P55)</f>
        <v>104.5</v>
      </c>
      <c r="Q56" s="25" t="str">
        <f>IF(ISERROR(Gross_Inv_NS!Q56-Dep_Inv_NS!Q55),"..",Gross_Inv_NS!Q56-Dep_Inv_NS!Q55)</f>
        <v>..</v>
      </c>
      <c r="R56" s="25" t="str">
        <f>IF(ISERROR(Gross_Inv_NS!R56-Dep_Inv_NS!R55),"..",Gross_Inv_NS!R56-Dep_Inv_NS!R55)</f>
        <v>..</v>
      </c>
      <c r="S56" s="25" t="str">
        <f>IF(ISERROR(Gross_Inv_NS!S56-Dep_Inv_NS!S55),"..",Gross_Inv_NS!S56-Dep_Inv_NS!S55)</f>
        <v>..</v>
      </c>
      <c r="T56" s="25" t="str">
        <f>IF(ISERROR(Gross_Inv_NS!T56-Dep_Inv_NS!T55),"..",Gross_Inv_NS!T56-Dep_Inv_NS!T55)</f>
        <v>..</v>
      </c>
      <c r="U56" s="17" t="str">
        <f>IF(ISERROR(Gross_Inv_NS!U56-Dep_Inv_NS!U55),"..",Gross_Inv_NS!U56-Dep_Inv_NS!U55)</f>
        <v>..</v>
      </c>
      <c r="V56" s="25">
        <f>IF(ISERROR(Gross_Inv_NS!V56-Dep_Inv_NS!V55),"..",Gross_Inv_NS!V56-Dep_Inv_NS!V55)</f>
        <v>415.69999999999982</v>
      </c>
      <c r="W56" s="25">
        <f>IF(ISERROR(Gross_Inv_NS!W56-Dep_Inv_NS!W55),"..",Gross_Inv_NS!W56-Dep_Inv_NS!W55)</f>
        <v>92.099999999999909</v>
      </c>
      <c r="X56" s="25" t="str">
        <f>IF(ISERROR(Gross_Inv_NS!X56-Dep_Inv_NS!X55),"..",Gross_Inv_NS!X56-Dep_Inv_NS!X55)</f>
        <v>..</v>
      </c>
      <c r="Y56" s="46" t="str">
        <f>IF(ISERROR(Gross_Inv_NS!Y56-Dep_Inv_NS!Y55),"..",Gross_Inv_NS!Y56-Dep_Inv_NS!Y55)</f>
        <v>..</v>
      </c>
    </row>
    <row r="57" spans="1:25">
      <c r="A57" s="5">
        <v>2001</v>
      </c>
      <c r="B57" s="27">
        <f>IF(ISERROR(Gross_Inv_NS!B57-Dep_Inv_NS!B56),"..",Gross_Inv_NS!B57-Dep_Inv_NS!B56)</f>
        <v>323.70000000000027</v>
      </c>
      <c r="C57" s="15" t="str">
        <f>IF(ISERROR(Gross_Inv_NS!C57-Dep_Inv_NS!C56),"..",Gross_Inv_NS!C57-Dep_Inv_NS!C56)</f>
        <v>..</v>
      </c>
      <c r="D57" s="25">
        <f>IF(ISERROR(Gross_Inv_NS!D57-Dep_Inv_NS!D56),"..",Gross_Inv_NS!D57-Dep_Inv_NS!D56)</f>
        <v>6.1000000000000085</v>
      </c>
      <c r="E57" s="25">
        <f>IF(ISERROR(Gross_Inv_NS!E57-Dep_Inv_NS!E56),"..",Gross_Inv_NS!E57-Dep_Inv_NS!E56)</f>
        <v>207.39999999999998</v>
      </c>
      <c r="F57" s="25" t="str">
        <f>IF(ISERROR(Gross_Inv_NS!F57-Dep_Inv_NS!F56),"..",Gross_Inv_NS!F57-Dep_Inv_NS!F56)</f>
        <v>..</v>
      </c>
      <c r="G57" s="25">
        <f>IF(ISERROR(Gross_Inv_NS!G57-Dep_Inv_NS!G56),"..",Gross_Inv_NS!G57-Dep_Inv_NS!G56)</f>
        <v>9.2000000000000028</v>
      </c>
      <c r="H57" s="25">
        <f>IF(ISERROR(Gross_Inv_NS!H57-Dep_Inv_NS!H56),"..",Gross_Inv_NS!H57-Dep_Inv_NS!H56)</f>
        <v>-23.699999999999989</v>
      </c>
      <c r="I57" s="25" t="str">
        <f>IF(ISERROR(Gross_Inv_NS!I57-Dep_Inv_NS!I56),"..",Gross_Inv_NS!I57-Dep_Inv_NS!I56)</f>
        <v>..</v>
      </c>
      <c r="J57" s="17" t="str">
        <f>IF(ISERROR(Gross_Inv_NS!J57-Dep_Inv_NS!J56),"..",Gross_Inv_NS!J57-Dep_Inv_NS!J56)</f>
        <v>..</v>
      </c>
      <c r="K57" s="25" t="str">
        <f>IF(ISERROR(Gross_Inv_NS!K57-Dep_Inv_NS!K56),"..",Gross_Inv_NS!K57-Dep_Inv_NS!K56)</f>
        <v>..</v>
      </c>
      <c r="L57" s="25" t="str">
        <f>IF(ISERROR(Gross_Inv_NS!L57-Dep_Inv_NS!L56),"..",Gross_Inv_NS!L57-Dep_Inv_NS!L56)</f>
        <v>..</v>
      </c>
      <c r="M57" s="25">
        <f>IF(ISERROR(Gross_Inv_NS!M57-Dep_Inv_NS!M56),"..",Gross_Inv_NS!M57-Dep_Inv_NS!M56)</f>
        <v>68.7</v>
      </c>
      <c r="N57" s="25" t="str">
        <f>IF(ISERROR(Gross_Inv_NS!N57-Dep_Inv_NS!N56),"..",Gross_Inv_NS!N57-Dep_Inv_NS!N56)</f>
        <v>..</v>
      </c>
      <c r="O57" s="25">
        <f>IF(ISERROR(Gross_Inv_NS!O57-Dep_Inv_NS!O56),"..",Gross_Inv_NS!O57-Dep_Inv_NS!O56)</f>
        <v>38.100000000000023</v>
      </c>
      <c r="P57" s="25">
        <f>IF(ISERROR(Gross_Inv_NS!P57-Dep_Inv_NS!P56),"..",Gross_Inv_NS!P57-Dep_Inv_NS!P56)</f>
        <v>10.800000000000011</v>
      </c>
      <c r="Q57" s="25" t="str">
        <f>IF(ISERROR(Gross_Inv_NS!Q57-Dep_Inv_NS!Q56),"..",Gross_Inv_NS!Q57-Dep_Inv_NS!Q56)</f>
        <v>..</v>
      </c>
      <c r="R57" s="25" t="str">
        <f>IF(ISERROR(Gross_Inv_NS!R57-Dep_Inv_NS!R56),"..",Gross_Inv_NS!R57-Dep_Inv_NS!R56)</f>
        <v>..</v>
      </c>
      <c r="S57" s="25" t="str">
        <f>IF(ISERROR(Gross_Inv_NS!S57-Dep_Inv_NS!S56),"..",Gross_Inv_NS!S57-Dep_Inv_NS!S56)</f>
        <v>..</v>
      </c>
      <c r="T57" s="25" t="str">
        <f>IF(ISERROR(Gross_Inv_NS!T57-Dep_Inv_NS!T56),"..",Gross_Inv_NS!T57-Dep_Inv_NS!T56)</f>
        <v>..</v>
      </c>
      <c r="U57" s="17" t="str">
        <f>IF(ISERROR(Gross_Inv_NS!U57-Dep_Inv_NS!U56),"..",Gross_Inv_NS!U57-Dep_Inv_NS!U56)</f>
        <v>..</v>
      </c>
      <c r="V57" s="25">
        <f>IF(ISERROR(Gross_Inv_NS!V57-Dep_Inv_NS!V56),"..",Gross_Inv_NS!V57-Dep_Inv_NS!V56)</f>
        <v>317.60000000000036</v>
      </c>
      <c r="W57" s="25">
        <f>IF(ISERROR(Gross_Inv_NS!W57-Dep_Inv_NS!W56),"..",Gross_Inv_NS!W57-Dep_Inv_NS!W56)</f>
        <v>112.79999999999995</v>
      </c>
      <c r="X57" s="25" t="str">
        <f>IF(ISERROR(Gross_Inv_NS!X57-Dep_Inv_NS!X56),"..",Gross_Inv_NS!X57-Dep_Inv_NS!X56)</f>
        <v>..</v>
      </c>
      <c r="Y57" s="46" t="str">
        <f>IF(ISERROR(Gross_Inv_NS!Y57-Dep_Inv_NS!Y56),"..",Gross_Inv_NS!Y57-Dep_Inv_NS!Y56)</f>
        <v>..</v>
      </c>
    </row>
    <row r="58" spans="1:25">
      <c r="A58" s="5">
        <v>2002</v>
      </c>
      <c r="B58" s="27">
        <f>IF(ISERROR(Gross_Inv_NS!B58-Dep_Inv_NS!B57),"..",Gross_Inv_NS!B58-Dep_Inv_NS!B57)</f>
        <v>432</v>
      </c>
      <c r="C58" s="15" t="str">
        <f>IF(ISERROR(Gross_Inv_NS!C58-Dep_Inv_NS!C57),"..",Gross_Inv_NS!C58-Dep_Inv_NS!C57)</f>
        <v>..</v>
      </c>
      <c r="D58" s="25">
        <f>IF(ISERROR(Gross_Inv_NS!D58-Dep_Inv_NS!D57),"..",Gross_Inv_NS!D58-Dep_Inv_NS!D57)</f>
        <v>21.399999999999991</v>
      </c>
      <c r="E58" s="25" t="str">
        <f>IF(ISERROR(Gross_Inv_NS!E58-Dep_Inv_NS!E57),"..",Gross_Inv_NS!E58-Dep_Inv_NS!E57)</f>
        <v>..</v>
      </c>
      <c r="F58" s="25" t="str">
        <f>IF(ISERROR(Gross_Inv_NS!F58-Dep_Inv_NS!F57),"..",Gross_Inv_NS!F58-Dep_Inv_NS!F57)</f>
        <v>..</v>
      </c>
      <c r="G58" s="25">
        <f>IF(ISERROR(Gross_Inv_NS!G58-Dep_Inv_NS!G57),"..",Gross_Inv_NS!G58-Dep_Inv_NS!G57)</f>
        <v>-6</v>
      </c>
      <c r="H58" s="25">
        <f>IF(ISERROR(Gross_Inv_NS!H58-Dep_Inv_NS!H57),"..",Gross_Inv_NS!H58-Dep_Inv_NS!H57)</f>
        <v>-43.099999999999966</v>
      </c>
      <c r="I58" s="25" t="str">
        <f>IF(ISERROR(Gross_Inv_NS!I58-Dep_Inv_NS!I57),"..",Gross_Inv_NS!I58-Dep_Inv_NS!I57)</f>
        <v>..</v>
      </c>
      <c r="J58" s="17" t="str">
        <f>IF(ISERROR(Gross_Inv_NS!J58-Dep_Inv_NS!J57),"..",Gross_Inv_NS!J58-Dep_Inv_NS!J57)</f>
        <v>..</v>
      </c>
      <c r="K58" s="25" t="str">
        <f>IF(ISERROR(Gross_Inv_NS!K58-Dep_Inv_NS!K57),"..",Gross_Inv_NS!K58-Dep_Inv_NS!K57)</f>
        <v>..</v>
      </c>
      <c r="L58" s="25" t="str">
        <f>IF(ISERROR(Gross_Inv_NS!L58-Dep_Inv_NS!L57),"..",Gross_Inv_NS!L58-Dep_Inv_NS!L57)</f>
        <v>..</v>
      </c>
      <c r="M58" s="25">
        <f>IF(ISERROR(Gross_Inv_NS!M58-Dep_Inv_NS!M57),"..",Gross_Inv_NS!M58-Dep_Inv_NS!M57)</f>
        <v>57.699999999999989</v>
      </c>
      <c r="N58" s="25" t="str">
        <f>IF(ISERROR(Gross_Inv_NS!N58-Dep_Inv_NS!N57),"..",Gross_Inv_NS!N58-Dep_Inv_NS!N57)</f>
        <v>..</v>
      </c>
      <c r="O58" s="25">
        <f>IF(ISERROR(Gross_Inv_NS!O58-Dep_Inv_NS!O57),"..",Gross_Inv_NS!O58-Dep_Inv_NS!O57)</f>
        <v>49.399999999999977</v>
      </c>
      <c r="P58" s="25">
        <f>IF(ISERROR(Gross_Inv_NS!P58-Dep_Inv_NS!P57),"..",Gross_Inv_NS!P58-Dep_Inv_NS!P57)</f>
        <v>22.899999999999977</v>
      </c>
      <c r="Q58" s="25" t="str">
        <f>IF(ISERROR(Gross_Inv_NS!Q58-Dep_Inv_NS!Q57),"..",Gross_Inv_NS!Q58-Dep_Inv_NS!Q57)</f>
        <v>..</v>
      </c>
      <c r="R58" s="25" t="str">
        <f>IF(ISERROR(Gross_Inv_NS!R58-Dep_Inv_NS!R57),"..",Gross_Inv_NS!R58-Dep_Inv_NS!R57)</f>
        <v>..</v>
      </c>
      <c r="S58" s="25" t="str">
        <f>IF(ISERROR(Gross_Inv_NS!S58-Dep_Inv_NS!S57),"..",Gross_Inv_NS!S58-Dep_Inv_NS!S57)</f>
        <v>..</v>
      </c>
      <c r="T58" s="25" t="str">
        <f>IF(ISERROR(Gross_Inv_NS!T58-Dep_Inv_NS!T57),"..",Gross_Inv_NS!T58-Dep_Inv_NS!T57)</f>
        <v>..</v>
      </c>
      <c r="U58" s="17" t="str">
        <f>IF(ISERROR(Gross_Inv_NS!U58-Dep_Inv_NS!U57),"..",Gross_Inv_NS!U58-Dep_Inv_NS!U57)</f>
        <v>..</v>
      </c>
      <c r="V58" s="25">
        <f>IF(ISERROR(Gross_Inv_NS!V58-Dep_Inv_NS!V57),"..",Gross_Inv_NS!V58-Dep_Inv_NS!V57)</f>
        <v>410.59999999999991</v>
      </c>
      <c r="W58" s="25">
        <f>IF(ISERROR(Gross_Inv_NS!W58-Dep_Inv_NS!W57),"..",Gross_Inv_NS!W58-Dep_Inv_NS!W57)</f>
        <v>157</v>
      </c>
      <c r="X58" s="25" t="str">
        <f>IF(ISERROR(Gross_Inv_NS!X58-Dep_Inv_NS!X57),"..",Gross_Inv_NS!X58-Dep_Inv_NS!X57)</f>
        <v>..</v>
      </c>
      <c r="Y58" s="46" t="str">
        <f>IF(ISERROR(Gross_Inv_NS!Y58-Dep_Inv_NS!Y57),"..",Gross_Inv_NS!Y58-Dep_Inv_NS!Y57)</f>
        <v>..</v>
      </c>
    </row>
    <row r="59" spans="1:25">
      <c r="A59" s="5">
        <v>2003</v>
      </c>
      <c r="B59" s="27">
        <f>IF(ISERROR(Gross_Inv_NS!B59-Dep_Inv_NS!B58),"..",Gross_Inv_NS!B59-Dep_Inv_NS!B58)</f>
        <v>174.80000000000018</v>
      </c>
      <c r="C59" s="15" t="str">
        <f>IF(ISERROR(Gross_Inv_NS!C59-Dep_Inv_NS!C58),"..",Gross_Inv_NS!C59-Dep_Inv_NS!C58)</f>
        <v>..</v>
      </c>
      <c r="D59" s="25">
        <f>IF(ISERROR(Gross_Inv_NS!D59-Dep_Inv_NS!D58),"..",Gross_Inv_NS!D59-Dep_Inv_NS!D58)</f>
        <v>19.100000000000009</v>
      </c>
      <c r="E59" s="25" t="str">
        <f>IF(ISERROR(Gross_Inv_NS!E59-Dep_Inv_NS!E58),"..",Gross_Inv_NS!E59-Dep_Inv_NS!E58)</f>
        <v>..</v>
      </c>
      <c r="F59" s="25" t="str">
        <f>IF(ISERROR(Gross_Inv_NS!F59-Dep_Inv_NS!F58),"..",Gross_Inv_NS!F59-Dep_Inv_NS!F58)</f>
        <v>..</v>
      </c>
      <c r="G59" s="25">
        <f>IF(ISERROR(Gross_Inv_NS!G59-Dep_Inv_NS!G58),"..",Gross_Inv_NS!G59-Dep_Inv_NS!G58)</f>
        <v>3.9000000000000057</v>
      </c>
      <c r="H59" s="25">
        <f>IF(ISERROR(Gross_Inv_NS!H59-Dep_Inv_NS!H58),"..",Gross_Inv_NS!H59-Dep_Inv_NS!H58)</f>
        <v>-26.800000000000011</v>
      </c>
      <c r="I59" s="25" t="str">
        <f>IF(ISERROR(Gross_Inv_NS!I59-Dep_Inv_NS!I58),"..",Gross_Inv_NS!I59-Dep_Inv_NS!I58)</f>
        <v>..</v>
      </c>
      <c r="J59" s="17" t="str">
        <f>IF(ISERROR(Gross_Inv_NS!J59-Dep_Inv_NS!J58),"..",Gross_Inv_NS!J59-Dep_Inv_NS!J58)</f>
        <v>..</v>
      </c>
      <c r="K59" s="25" t="str">
        <f>IF(ISERROR(Gross_Inv_NS!K59-Dep_Inv_NS!K58),"..",Gross_Inv_NS!K59-Dep_Inv_NS!K58)</f>
        <v>..</v>
      </c>
      <c r="L59" s="25" t="str">
        <f>IF(ISERROR(Gross_Inv_NS!L59-Dep_Inv_NS!L58),"..",Gross_Inv_NS!L59-Dep_Inv_NS!L58)</f>
        <v>..</v>
      </c>
      <c r="M59" s="25">
        <f>IF(ISERROR(Gross_Inv_NS!M59-Dep_Inv_NS!M58),"..",Gross_Inv_NS!M59-Dep_Inv_NS!M58)</f>
        <v>48</v>
      </c>
      <c r="N59" s="25" t="str">
        <f>IF(ISERROR(Gross_Inv_NS!N59-Dep_Inv_NS!N58),"..",Gross_Inv_NS!N59-Dep_Inv_NS!N58)</f>
        <v>..</v>
      </c>
      <c r="O59" s="25">
        <f>IF(ISERROR(Gross_Inv_NS!O59-Dep_Inv_NS!O58),"..",Gross_Inv_NS!O59-Dep_Inv_NS!O58)</f>
        <v>-2.7999999999999545</v>
      </c>
      <c r="P59" s="25">
        <f>IF(ISERROR(Gross_Inv_NS!P59-Dep_Inv_NS!P58),"..",Gross_Inv_NS!P59-Dep_Inv_NS!P58)</f>
        <v>26.599999999999966</v>
      </c>
      <c r="Q59" s="25" t="str">
        <f>IF(ISERROR(Gross_Inv_NS!Q59-Dep_Inv_NS!Q58),"..",Gross_Inv_NS!Q59-Dep_Inv_NS!Q58)</f>
        <v>..</v>
      </c>
      <c r="R59" s="25" t="str">
        <f>IF(ISERROR(Gross_Inv_NS!R59-Dep_Inv_NS!R58),"..",Gross_Inv_NS!R59-Dep_Inv_NS!R58)</f>
        <v>..</v>
      </c>
      <c r="S59" s="25" t="str">
        <f>IF(ISERROR(Gross_Inv_NS!S59-Dep_Inv_NS!S58),"..",Gross_Inv_NS!S59-Dep_Inv_NS!S58)</f>
        <v>..</v>
      </c>
      <c r="T59" s="25" t="str">
        <f>IF(ISERROR(Gross_Inv_NS!T59-Dep_Inv_NS!T58),"..",Gross_Inv_NS!T59-Dep_Inv_NS!T58)</f>
        <v>..</v>
      </c>
      <c r="U59" s="17" t="str">
        <f>IF(ISERROR(Gross_Inv_NS!U59-Dep_Inv_NS!U58),"..",Gross_Inv_NS!U59-Dep_Inv_NS!U58)</f>
        <v>..</v>
      </c>
      <c r="V59" s="25">
        <f>IF(ISERROR(Gross_Inv_NS!V59-Dep_Inv_NS!V58),"..",Gross_Inv_NS!V59-Dep_Inv_NS!V58)</f>
        <v>155.69999999999982</v>
      </c>
      <c r="W59" s="25">
        <f>IF(ISERROR(Gross_Inv_NS!W59-Dep_Inv_NS!W58),"..",Gross_Inv_NS!W59-Dep_Inv_NS!W58)</f>
        <v>132.90000000000009</v>
      </c>
      <c r="X59" s="25" t="str">
        <f>IF(ISERROR(Gross_Inv_NS!X59-Dep_Inv_NS!X58),"..",Gross_Inv_NS!X59-Dep_Inv_NS!X58)</f>
        <v>..</v>
      </c>
      <c r="Y59" s="46" t="str">
        <f>IF(ISERROR(Gross_Inv_NS!Y59-Dep_Inv_NS!Y58),"..",Gross_Inv_NS!Y59-Dep_Inv_NS!Y58)</f>
        <v>..</v>
      </c>
    </row>
    <row r="60" spans="1:25">
      <c r="A60" s="5">
        <v>2004</v>
      </c>
      <c r="B60" s="27">
        <f>IF(ISERROR(Gross_Inv_NS!B60-Dep_Inv_NS!B59),"..",Gross_Inv_NS!B60-Dep_Inv_NS!B59)</f>
        <v>19.5</v>
      </c>
      <c r="C60" s="15" t="str">
        <f>IF(ISERROR(Gross_Inv_NS!C60-Dep_Inv_NS!C59),"..",Gross_Inv_NS!C60-Dep_Inv_NS!C59)</f>
        <v>..</v>
      </c>
      <c r="D60" s="25">
        <f>IF(ISERROR(Gross_Inv_NS!D60-Dep_Inv_NS!D59),"..",Gross_Inv_NS!D60-Dep_Inv_NS!D59)</f>
        <v>9.7999999999999972</v>
      </c>
      <c r="E60" s="25" t="str">
        <f>IF(ISERROR(Gross_Inv_NS!E60-Dep_Inv_NS!E59),"..",Gross_Inv_NS!E60-Dep_Inv_NS!E59)</f>
        <v>..</v>
      </c>
      <c r="F60" s="25" t="str">
        <f>IF(ISERROR(Gross_Inv_NS!F60-Dep_Inv_NS!F59),"..",Gross_Inv_NS!F60-Dep_Inv_NS!F59)</f>
        <v>..</v>
      </c>
      <c r="G60" s="25">
        <f>IF(ISERROR(Gross_Inv_NS!G60-Dep_Inv_NS!G59),"..",Gross_Inv_NS!G60-Dep_Inv_NS!G59)</f>
        <v>15.199999999999989</v>
      </c>
      <c r="H60" s="25">
        <f>IF(ISERROR(Gross_Inv_NS!H60-Dep_Inv_NS!H59),"..",Gross_Inv_NS!H60-Dep_Inv_NS!H59)</f>
        <v>-62.699999999999989</v>
      </c>
      <c r="I60" s="25" t="str">
        <f>IF(ISERROR(Gross_Inv_NS!I60-Dep_Inv_NS!I59),"..",Gross_Inv_NS!I60-Dep_Inv_NS!I59)</f>
        <v>..</v>
      </c>
      <c r="J60" s="17" t="str">
        <f>IF(ISERROR(Gross_Inv_NS!J60-Dep_Inv_NS!J59),"..",Gross_Inv_NS!J60-Dep_Inv_NS!J59)</f>
        <v>..</v>
      </c>
      <c r="K60" s="25" t="str">
        <f>IF(ISERROR(Gross_Inv_NS!K60-Dep_Inv_NS!K59),"..",Gross_Inv_NS!K60-Dep_Inv_NS!K59)</f>
        <v>..</v>
      </c>
      <c r="L60" s="25" t="str">
        <f>IF(ISERROR(Gross_Inv_NS!L60-Dep_Inv_NS!L59),"..",Gross_Inv_NS!L60-Dep_Inv_NS!L59)</f>
        <v>..</v>
      </c>
      <c r="M60" s="25">
        <f>IF(ISERROR(Gross_Inv_NS!M60-Dep_Inv_NS!M59),"..",Gross_Inv_NS!M60-Dep_Inv_NS!M59)</f>
        <v>107.29999999999998</v>
      </c>
      <c r="N60" s="25" t="str">
        <f>IF(ISERROR(Gross_Inv_NS!N60-Dep_Inv_NS!N59),"..",Gross_Inv_NS!N60-Dep_Inv_NS!N59)</f>
        <v>..</v>
      </c>
      <c r="O60" s="25">
        <f>IF(ISERROR(Gross_Inv_NS!O60-Dep_Inv_NS!O59),"..",Gross_Inv_NS!O60-Dep_Inv_NS!O59)</f>
        <v>-55.299999999999983</v>
      </c>
      <c r="P60" s="25">
        <f>IF(ISERROR(Gross_Inv_NS!P60-Dep_Inv_NS!P59),"..",Gross_Inv_NS!P60-Dep_Inv_NS!P59)</f>
        <v>-9.3999999999999773</v>
      </c>
      <c r="Q60" s="25" t="str">
        <f>IF(ISERROR(Gross_Inv_NS!Q60-Dep_Inv_NS!Q59),"..",Gross_Inv_NS!Q60-Dep_Inv_NS!Q59)</f>
        <v>..</v>
      </c>
      <c r="R60" s="25" t="str">
        <f>IF(ISERROR(Gross_Inv_NS!R60-Dep_Inv_NS!R59),"..",Gross_Inv_NS!R60-Dep_Inv_NS!R59)</f>
        <v>..</v>
      </c>
      <c r="S60" s="25" t="str">
        <f>IF(ISERROR(Gross_Inv_NS!S60-Dep_Inv_NS!S59),"..",Gross_Inv_NS!S60-Dep_Inv_NS!S59)</f>
        <v>..</v>
      </c>
      <c r="T60" s="25" t="str">
        <f>IF(ISERROR(Gross_Inv_NS!T60-Dep_Inv_NS!T59),"..",Gross_Inv_NS!T60-Dep_Inv_NS!T59)</f>
        <v>..</v>
      </c>
      <c r="U60" s="17" t="str">
        <f>IF(ISERROR(Gross_Inv_NS!U60-Dep_Inv_NS!U59),"..",Gross_Inv_NS!U60-Dep_Inv_NS!U59)</f>
        <v>..</v>
      </c>
      <c r="V60" s="25">
        <f>IF(ISERROR(Gross_Inv_NS!V60-Dep_Inv_NS!V59),"..",Gross_Inv_NS!V60-Dep_Inv_NS!V59)</f>
        <v>9.6999999999998181</v>
      </c>
      <c r="W60" s="25">
        <f>IF(ISERROR(Gross_Inv_NS!W60-Dep_Inv_NS!W59),"..",Gross_Inv_NS!W60-Dep_Inv_NS!W59)</f>
        <v>-36.599999999999909</v>
      </c>
      <c r="X60" s="25" t="str">
        <f>IF(ISERROR(Gross_Inv_NS!X60-Dep_Inv_NS!X59),"..",Gross_Inv_NS!X60-Dep_Inv_NS!X59)</f>
        <v>..</v>
      </c>
      <c r="Y60" s="46" t="str">
        <f>IF(ISERROR(Gross_Inv_NS!Y60-Dep_Inv_NS!Y59),"..",Gross_Inv_NS!Y60-Dep_Inv_NS!Y59)</f>
        <v>..</v>
      </c>
    </row>
    <row r="61" spans="1:25">
      <c r="A61" s="5">
        <v>2005</v>
      </c>
      <c r="B61" s="27">
        <f>IF(ISERROR(Gross_Inv_NS!B61-Dep_Inv_NS!B60),"..",Gross_Inv_NS!B61-Dep_Inv_NS!B60)</f>
        <v>42.200000000000273</v>
      </c>
      <c r="C61" s="15" t="str">
        <f>IF(ISERROR(Gross_Inv_NS!C61-Dep_Inv_NS!C60),"..",Gross_Inv_NS!C61-Dep_Inv_NS!C60)</f>
        <v>..</v>
      </c>
      <c r="D61" s="25">
        <f>IF(ISERROR(Gross_Inv_NS!D61-Dep_Inv_NS!D60),"..",Gross_Inv_NS!D61-Dep_Inv_NS!D60)</f>
        <v>2.4000000000000057</v>
      </c>
      <c r="E61" s="25" t="str">
        <f>IF(ISERROR(Gross_Inv_NS!E61-Dep_Inv_NS!E60),"..",Gross_Inv_NS!E61-Dep_Inv_NS!E60)</f>
        <v>..</v>
      </c>
      <c r="F61" s="25" t="str">
        <f>IF(ISERROR(Gross_Inv_NS!F61-Dep_Inv_NS!F60),"..",Gross_Inv_NS!F61-Dep_Inv_NS!F60)</f>
        <v>..</v>
      </c>
      <c r="G61" s="25">
        <f>IF(ISERROR(Gross_Inv_NS!G61-Dep_Inv_NS!G60),"..",Gross_Inv_NS!G61-Dep_Inv_NS!G60)</f>
        <v>18.599999999999994</v>
      </c>
      <c r="H61" s="25">
        <f>IF(ISERROR(Gross_Inv_NS!H61-Dep_Inv_NS!H60),"..",Gross_Inv_NS!H61-Dep_Inv_NS!H60)</f>
        <v>-9.8000000000000114</v>
      </c>
      <c r="I61" s="25" t="str">
        <f>IF(ISERROR(Gross_Inv_NS!I61-Dep_Inv_NS!I60),"..",Gross_Inv_NS!I61-Dep_Inv_NS!I60)</f>
        <v>..</v>
      </c>
      <c r="J61" s="17" t="str">
        <f>IF(ISERROR(Gross_Inv_NS!J61-Dep_Inv_NS!J60),"..",Gross_Inv_NS!J61-Dep_Inv_NS!J60)</f>
        <v>..</v>
      </c>
      <c r="K61" s="25" t="str">
        <f>IF(ISERROR(Gross_Inv_NS!K61-Dep_Inv_NS!K60),"..",Gross_Inv_NS!K61-Dep_Inv_NS!K60)</f>
        <v>..</v>
      </c>
      <c r="L61" s="25" t="str">
        <f>IF(ISERROR(Gross_Inv_NS!L61-Dep_Inv_NS!L60),"..",Gross_Inv_NS!L61-Dep_Inv_NS!L60)</f>
        <v>..</v>
      </c>
      <c r="M61" s="25">
        <f>IF(ISERROR(Gross_Inv_NS!M61-Dep_Inv_NS!M60),"..",Gross_Inv_NS!M61-Dep_Inv_NS!M60)</f>
        <v>97.200000000000017</v>
      </c>
      <c r="N61" s="25" t="str">
        <f>IF(ISERROR(Gross_Inv_NS!N61-Dep_Inv_NS!N60),"..",Gross_Inv_NS!N61-Dep_Inv_NS!N60)</f>
        <v>..</v>
      </c>
      <c r="O61" s="25">
        <f>IF(ISERROR(Gross_Inv_NS!O61-Dep_Inv_NS!O60),"..",Gross_Inv_NS!O61-Dep_Inv_NS!O60)</f>
        <v>-41.5</v>
      </c>
      <c r="P61" s="25">
        <f>IF(ISERROR(Gross_Inv_NS!P61-Dep_Inv_NS!P60),"..",Gross_Inv_NS!P61-Dep_Inv_NS!P60)</f>
        <v>-22.199999999999989</v>
      </c>
      <c r="Q61" s="25" t="str">
        <f>IF(ISERROR(Gross_Inv_NS!Q61-Dep_Inv_NS!Q60),"..",Gross_Inv_NS!Q61-Dep_Inv_NS!Q60)</f>
        <v>..</v>
      </c>
      <c r="R61" s="25" t="str">
        <f>IF(ISERROR(Gross_Inv_NS!R61-Dep_Inv_NS!R60),"..",Gross_Inv_NS!R61-Dep_Inv_NS!R60)</f>
        <v>..</v>
      </c>
      <c r="S61" s="25" t="str">
        <f>IF(ISERROR(Gross_Inv_NS!S61-Dep_Inv_NS!S60),"..",Gross_Inv_NS!S61-Dep_Inv_NS!S60)</f>
        <v>..</v>
      </c>
      <c r="T61" s="25" t="str">
        <f>IF(ISERROR(Gross_Inv_NS!T61-Dep_Inv_NS!T60),"..",Gross_Inv_NS!T61-Dep_Inv_NS!T60)</f>
        <v>..</v>
      </c>
      <c r="U61" s="17" t="str">
        <f>IF(ISERROR(Gross_Inv_NS!U61-Dep_Inv_NS!U60),"..",Gross_Inv_NS!U61-Dep_Inv_NS!U60)</f>
        <v>..</v>
      </c>
      <c r="V61" s="25">
        <f>IF(ISERROR(Gross_Inv_NS!V61-Dep_Inv_NS!V60),"..",Gross_Inv_NS!V61-Dep_Inv_NS!V60)</f>
        <v>39.800000000000182</v>
      </c>
      <c r="W61" s="25">
        <f>IF(ISERROR(Gross_Inv_NS!W61-Dep_Inv_NS!W60),"..",Gross_Inv_NS!W61-Dep_Inv_NS!W60)</f>
        <v>-195.90000000000009</v>
      </c>
      <c r="X61" s="25" t="str">
        <f>IF(ISERROR(Gross_Inv_NS!X61-Dep_Inv_NS!X60),"..",Gross_Inv_NS!X61-Dep_Inv_NS!X60)</f>
        <v>..</v>
      </c>
      <c r="Y61" s="46" t="str">
        <f>IF(ISERROR(Gross_Inv_NS!Y61-Dep_Inv_NS!Y60),"..",Gross_Inv_NS!Y61-Dep_Inv_NS!Y60)</f>
        <v>..</v>
      </c>
    </row>
    <row r="62" spans="1:25">
      <c r="A62" s="5">
        <v>2006</v>
      </c>
      <c r="B62" s="27">
        <f>IF(ISERROR(Gross_Inv_NS!B62-Dep_Inv_NS!B61),"..",Gross_Inv_NS!B62-Dep_Inv_NS!B61)</f>
        <v>-9.5999999999999091</v>
      </c>
      <c r="C62" s="15" t="str">
        <f>IF(ISERROR(Gross_Inv_NS!C62-Dep_Inv_NS!C61),"..",Gross_Inv_NS!C62-Dep_Inv_NS!C61)</f>
        <v>..</v>
      </c>
      <c r="D62" s="25">
        <f>IF(ISERROR(Gross_Inv_NS!D62-Dep_Inv_NS!D61),"..",Gross_Inv_NS!D62-Dep_Inv_NS!D61)</f>
        <v>-11.200000000000003</v>
      </c>
      <c r="E62" s="25" t="str">
        <f>IF(ISERROR(Gross_Inv_NS!E62-Dep_Inv_NS!E61),"..",Gross_Inv_NS!E62-Dep_Inv_NS!E61)</f>
        <v>..</v>
      </c>
      <c r="F62" s="25" t="str">
        <f>IF(ISERROR(Gross_Inv_NS!F62-Dep_Inv_NS!F61),"..",Gross_Inv_NS!F62-Dep_Inv_NS!F61)</f>
        <v>..</v>
      </c>
      <c r="G62" s="25">
        <f>IF(ISERROR(Gross_Inv_NS!G62-Dep_Inv_NS!G61),"..",Gross_Inv_NS!G62-Dep_Inv_NS!G61)</f>
        <v>29.599999999999994</v>
      </c>
      <c r="H62" s="25">
        <f>IF(ISERROR(Gross_Inv_NS!H62-Dep_Inv_NS!H61),"..",Gross_Inv_NS!H62-Dep_Inv_NS!H61)</f>
        <v>-40.199999999999989</v>
      </c>
      <c r="I62" s="25" t="str">
        <f>IF(ISERROR(Gross_Inv_NS!I62-Dep_Inv_NS!I61),"..",Gross_Inv_NS!I62-Dep_Inv_NS!I61)</f>
        <v>..</v>
      </c>
      <c r="J62" s="17" t="str">
        <f>IF(ISERROR(Gross_Inv_NS!J62-Dep_Inv_NS!J61),"..",Gross_Inv_NS!J62-Dep_Inv_NS!J61)</f>
        <v>..</v>
      </c>
      <c r="K62" s="25" t="str">
        <f>IF(ISERROR(Gross_Inv_NS!K62-Dep_Inv_NS!K61),"..",Gross_Inv_NS!K62-Dep_Inv_NS!K61)</f>
        <v>..</v>
      </c>
      <c r="L62" s="25" t="str">
        <f>IF(ISERROR(Gross_Inv_NS!L62-Dep_Inv_NS!L61),"..",Gross_Inv_NS!L62-Dep_Inv_NS!L61)</f>
        <v>..</v>
      </c>
      <c r="M62" s="25">
        <f>IF(ISERROR(Gross_Inv_NS!M62-Dep_Inv_NS!M61),"..",Gross_Inv_NS!M62-Dep_Inv_NS!M61)</f>
        <v>69.600000000000023</v>
      </c>
      <c r="N62" s="25" t="str">
        <f>IF(ISERROR(Gross_Inv_NS!N62-Dep_Inv_NS!N61),"..",Gross_Inv_NS!N62-Dep_Inv_NS!N61)</f>
        <v>..</v>
      </c>
      <c r="O62" s="25">
        <f>IF(ISERROR(Gross_Inv_NS!O62-Dep_Inv_NS!O61),"..",Gross_Inv_NS!O62-Dep_Inv_NS!O61)</f>
        <v>27.299999999999955</v>
      </c>
      <c r="P62" s="25">
        <f>IF(ISERROR(Gross_Inv_NS!P62-Dep_Inv_NS!P61),"..",Gross_Inv_NS!P62-Dep_Inv_NS!P61)</f>
        <v>30.300000000000011</v>
      </c>
      <c r="Q62" s="25" t="str">
        <f>IF(ISERROR(Gross_Inv_NS!Q62-Dep_Inv_NS!Q61),"..",Gross_Inv_NS!Q62-Dep_Inv_NS!Q61)</f>
        <v>..</v>
      </c>
      <c r="R62" s="25" t="str">
        <f>IF(ISERROR(Gross_Inv_NS!R62-Dep_Inv_NS!R61),"..",Gross_Inv_NS!R62-Dep_Inv_NS!R61)</f>
        <v>..</v>
      </c>
      <c r="S62" s="25" t="str">
        <f>IF(ISERROR(Gross_Inv_NS!S62-Dep_Inv_NS!S61),"..",Gross_Inv_NS!S62-Dep_Inv_NS!S61)</f>
        <v>..</v>
      </c>
      <c r="T62" s="25" t="str">
        <f>IF(ISERROR(Gross_Inv_NS!T62-Dep_Inv_NS!T61),"..",Gross_Inv_NS!T62-Dep_Inv_NS!T61)</f>
        <v>..</v>
      </c>
      <c r="U62" s="17" t="str">
        <f>IF(ISERROR(Gross_Inv_NS!U62-Dep_Inv_NS!U61),"..",Gross_Inv_NS!U62-Dep_Inv_NS!U61)</f>
        <v>..</v>
      </c>
      <c r="V62" s="25">
        <f>IF(ISERROR(Gross_Inv_NS!V62-Dep_Inv_NS!V61),"..",Gross_Inv_NS!V62-Dep_Inv_NS!V61)</f>
        <v>1.5999999999999091</v>
      </c>
      <c r="W62" s="25">
        <f>IF(ISERROR(Gross_Inv_NS!W62-Dep_Inv_NS!W61),"..",Gross_Inv_NS!W62-Dep_Inv_NS!W61)</f>
        <v>-324.90000000000009</v>
      </c>
      <c r="X62" s="25" t="str">
        <f>IF(ISERROR(Gross_Inv_NS!X62-Dep_Inv_NS!X61),"..",Gross_Inv_NS!X62-Dep_Inv_NS!X61)</f>
        <v>..</v>
      </c>
      <c r="Y62" s="46" t="str">
        <f>IF(ISERROR(Gross_Inv_NS!Y62-Dep_Inv_NS!Y61),"..",Gross_Inv_NS!Y62-Dep_Inv_NS!Y61)</f>
        <v>..</v>
      </c>
    </row>
    <row r="63" spans="1:25">
      <c r="A63" s="5">
        <v>2007</v>
      </c>
      <c r="B63" s="27">
        <f>IF(ISERROR(Gross_Inv_NS!B63-Dep_Inv_NS!B62),"..",Gross_Inv_NS!B63-Dep_Inv_NS!B62)</f>
        <v>87.599999999999909</v>
      </c>
      <c r="C63" s="15" t="str">
        <f>IF(ISERROR(Gross_Inv_NS!C63-Dep_Inv_NS!C62),"..",Gross_Inv_NS!C63-Dep_Inv_NS!C62)</f>
        <v>..</v>
      </c>
      <c r="D63" s="25">
        <f>IF(ISERROR(Gross_Inv_NS!D63-Dep_Inv_NS!D62),"..",Gross_Inv_NS!D63-Dep_Inv_NS!D62)</f>
        <v>-10.100000000000009</v>
      </c>
      <c r="E63" s="25" t="str">
        <f>IF(ISERROR(Gross_Inv_NS!E63-Dep_Inv_NS!E62),"..",Gross_Inv_NS!E63-Dep_Inv_NS!E62)</f>
        <v>..</v>
      </c>
      <c r="F63" s="25" t="str">
        <f>IF(ISERROR(Gross_Inv_NS!F63-Dep_Inv_NS!F62),"..",Gross_Inv_NS!F63-Dep_Inv_NS!F62)</f>
        <v>..</v>
      </c>
      <c r="G63" s="25">
        <f>IF(ISERROR(Gross_Inv_NS!G63-Dep_Inv_NS!G62),"..",Gross_Inv_NS!G63-Dep_Inv_NS!G62)</f>
        <v>31.699999999999989</v>
      </c>
      <c r="H63" s="25" t="str">
        <f>IF(ISERROR(Gross_Inv_NS!H63-Dep_Inv_NS!H62),"..",Gross_Inv_NS!H63-Dep_Inv_NS!H62)</f>
        <v>..</v>
      </c>
      <c r="I63" s="25" t="str">
        <f>IF(ISERROR(Gross_Inv_NS!I63-Dep_Inv_NS!I62),"..",Gross_Inv_NS!I63-Dep_Inv_NS!I62)</f>
        <v>..</v>
      </c>
      <c r="J63" s="17" t="str">
        <f>IF(ISERROR(Gross_Inv_NS!J63-Dep_Inv_NS!J62),"..",Gross_Inv_NS!J63-Dep_Inv_NS!J62)</f>
        <v>..</v>
      </c>
      <c r="K63" s="25" t="str">
        <f>IF(ISERROR(Gross_Inv_NS!K63-Dep_Inv_NS!K62),"..",Gross_Inv_NS!K63-Dep_Inv_NS!K62)</f>
        <v>..</v>
      </c>
      <c r="L63" s="25" t="str">
        <f>IF(ISERROR(Gross_Inv_NS!L63-Dep_Inv_NS!L62),"..",Gross_Inv_NS!L63-Dep_Inv_NS!L62)</f>
        <v>..</v>
      </c>
      <c r="M63" s="25">
        <f>IF(ISERROR(Gross_Inv_NS!M63-Dep_Inv_NS!M62),"..",Gross_Inv_NS!M63-Dep_Inv_NS!M62)</f>
        <v>98.5</v>
      </c>
      <c r="N63" s="25" t="str">
        <f>IF(ISERROR(Gross_Inv_NS!N63-Dep_Inv_NS!N62),"..",Gross_Inv_NS!N63-Dep_Inv_NS!N62)</f>
        <v>..</v>
      </c>
      <c r="O63" s="25">
        <f>IF(ISERROR(Gross_Inv_NS!O63-Dep_Inv_NS!O62),"..",Gross_Inv_NS!O63-Dep_Inv_NS!O62)</f>
        <v>56.400000000000034</v>
      </c>
      <c r="P63" s="25">
        <f>IF(ISERROR(Gross_Inv_NS!P63-Dep_Inv_NS!P62),"..",Gross_Inv_NS!P63-Dep_Inv_NS!P62)</f>
        <v>-11.600000000000023</v>
      </c>
      <c r="Q63" s="25" t="str">
        <f>IF(ISERROR(Gross_Inv_NS!Q63-Dep_Inv_NS!Q62),"..",Gross_Inv_NS!Q63-Dep_Inv_NS!Q62)</f>
        <v>..</v>
      </c>
      <c r="R63" s="25" t="str">
        <f>IF(ISERROR(Gross_Inv_NS!R63-Dep_Inv_NS!R62),"..",Gross_Inv_NS!R63-Dep_Inv_NS!R62)</f>
        <v>..</v>
      </c>
      <c r="S63" s="25" t="str">
        <f>IF(ISERROR(Gross_Inv_NS!S63-Dep_Inv_NS!S62),"..",Gross_Inv_NS!S63-Dep_Inv_NS!S62)</f>
        <v>..</v>
      </c>
      <c r="T63" s="25" t="str">
        <f>IF(ISERROR(Gross_Inv_NS!T63-Dep_Inv_NS!T62),"..",Gross_Inv_NS!T63-Dep_Inv_NS!T62)</f>
        <v>..</v>
      </c>
      <c r="U63" s="17" t="str">
        <f>IF(ISERROR(Gross_Inv_NS!U63-Dep_Inv_NS!U62),"..",Gross_Inv_NS!U63-Dep_Inv_NS!U62)</f>
        <v>..</v>
      </c>
      <c r="V63" s="25">
        <f>IF(ISERROR(Gross_Inv_NS!V63-Dep_Inv_NS!V62),"..",Gross_Inv_NS!V63-Dep_Inv_NS!V62)</f>
        <v>97.699999999999818</v>
      </c>
      <c r="W63" s="25">
        <f>IF(ISERROR(Gross_Inv_NS!W63-Dep_Inv_NS!W62),"..",Gross_Inv_NS!W63-Dep_Inv_NS!W62)</f>
        <v>-314.30000000000018</v>
      </c>
      <c r="X63" s="25" t="str">
        <f>IF(ISERROR(Gross_Inv_NS!X63-Dep_Inv_NS!X62),"..",Gross_Inv_NS!X63-Dep_Inv_NS!X62)</f>
        <v>..</v>
      </c>
      <c r="Y63" s="46" t="str">
        <f>IF(ISERROR(Gross_Inv_NS!Y63-Dep_Inv_NS!Y62),"..",Gross_Inv_NS!Y63-Dep_Inv_NS!Y62)</f>
        <v>..</v>
      </c>
    </row>
    <row r="64" spans="1:25">
      <c r="A64" s="5">
        <v>2008</v>
      </c>
      <c r="B64" s="27">
        <f>IF(ISERROR(Gross_Inv_NS!B64-Dep_Inv_NS!B63),"..",Gross_Inv_NS!B64-Dep_Inv_NS!B63)</f>
        <v>-421.90000000000009</v>
      </c>
      <c r="C64" s="15" t="str">
        <f>IF(ISERROR(Gross_Inv_NS!C64-Dep_Inv_NS!C63),"..",Gross_Inv_NS!C64-Dep_Inv_NS!C63)</f>
        <v>..</v>
      </c>
      <c r="D64" s="25">
        <f>IF(ISERROR(Gross_Inv_NS!D64-Dep_Inv_NS!D63),"..",Gross_Inv_NS!D64-Dep_Inv_NS!D63)</f>
        <v>-8.2000000000000028</v>
      </c>
      <c r="E64" s="25" t="str">
        <f>IF(ISERROR(Gross_Inv_NS!E64-Dep_Inv_NS!E63),"..",Gross_Inv_NS!E64-Dep_Inv_NS!E63)</f>
        <v>..</v>
      </c>
      <c r="F64" s="25" t="str">
        <f>IF(ISERROR(Gross_Inv_NS!F64-Dep_Inv_NS!F63),"..",Gross_Inv_NS!F64-Dep_Inv_NS!F63)</f>
        <v>..</v>
      </c>
      <c r="G64" s="25">
        <f>IF(ISERROR(Gross_Inv_NS!G64-Dep_Inv_NS!G63),"..",Gross_Inv_NS!G64-Dep_Inv_NS!G63)</f>
        <v>24.600000000000009</v>
      </c>
      <c r="H64" s="25" t="str">
        <f>IF(ISERROR(Gross_Inv_NS!H64-Dep_Inv_NS!H63),"..",Gross_Inv_NS!H64-Dep_Inv_NS!H63)</f>
        <v>..</v>
      </c>
      <c r="I64" s="25" t="str">
        <f>IF(ISERROR(Gross_Inv_NS!I64-Dep_Inv_NS!I63),"..",Gross_Inv_NS!I64-Dep_Inv_NS!I63)</f>
        <v>..</v>
      </c>
      <c r="J64" s="17" t="str">
        <f>IF(ISERROR(Gross_Inv_NS!J64-Dep_Inv_NS!J63),"..",Gross_Inv_NS!J64-Dep_Inv_NS!J63)</f>
        <v>..</v>
      </c>
      <c r="K64" s="25" t="str">
        <f>IF(ISERROR(Gross_Inv_NS!K64-Dep_Inv_NS!K63),"..",Gross_Inv_NS!K64-Dep_Inv_NS!K63)</f>
        <v>..</v>
      </c>
      <c r="L64" s="25" t="str">
        <f>IF(ISERROR(Gross_Inv_NS!L64-Dep_Inv_NS!L63),"..",Gross_Inv_NS!L64-Dep_Inv_NS!L63)</f>
        <v>..</v>
      </c>
      <c r="M64" s="25">
        <f>IF(ISERROR(Gross_Inv_NS!M64-Dep_Inv_NS!M63),"..",Gross_Inv_NS!M64-Dep_Inv_NS!M63)</f>
        <v>42.5</v>
      </c>
      <c r="N64" s="25" t="str">
        <f>IF(ISERROR(Gross_Inv_NS!N64-Dep_Inv_NS!N63),"..",Gross_Inv_NS!N64-Dep_Inv_NS!N63)</f>
        <v>..</v>
      </c>
      <c r="O64" s="25">
        <f>IF(ISERROR(Gross_Inv_NS!O64-Dep_Inv_NS!O63),"..",Gross_Inv_NS!O64-Dep_Inv_NS!O63)</f>
        <v>-67.500000000000028</v>
      </c>
      <c r="P64" s="25">
        <f>IF(ISERROR(Gross_Inv_NS!P64-Dep_Inv_NS!P63),"..",Gross_Inv_NS!P64-Dep_Inv_NS!P63)</f>
        <v>-30.100000000000023</v>
      </c>
      <c r="Q64" s="25" t="str">
        <f>IF(ISERROR(Gross_Inv_NS!Q64-Dep_Inv_NS!Q63),"..",Gross_Inv_NS!Q64-Dep_Inv_NS!Q63)</f>
        <v>..</v>
      </c>
      <c r="R64" s="25" t="str">
        <f>IF(ISERROR(Gross_Inv_NS!R64-Dep_Inv_NS!R63),"..",Gross_Inv_NS!R64-Dep_Inv_NS!R63)</f>
        <v>..</v>
      </c>
      <c r="S64" s="25" t="str">
        <f>IF(ISERROR(Gross_Inv_NS!S64-Dep_Inv_NS!S63),"..",Gross_Inv_NS!S64-Dep_Inv_NS!S63)</f>
        <v>..</v>
      </c>
      <c r="T64" s="25" t="str">
        <f>IF(ISERROR(Gross_Inv_NS!T64-Dep_Inv_NS!T63),"..",Gross_Inv_NS!T64-Dep_Inv_NS!T63)</f>
        <v>..</v>
      </c>
      <c r="U64" s="17" t="str">
        <f>IF(ISERROR(Gross_Inv_NS!U64-Dep_Inv_NS!U63),"..",Gross_Inv_NS!U64-Dep_Inv_NS!U63)</f>
        <v>..</v>
      </c>
      <c r="V64" s="25">
        <f>IF(ISERROR(Gross_Inv_NS!V64-Dep_Inv_NS!V63),"..",Gross_Inv_NS!V64-Dep_Inv_NS!V63)</f>
        <v>-413.69999999999982</v>
      </c>
      <c r="W64" s="25">
        <f>IF(ISERROR(Gross_Inv_NS!W64-Dep_Inv_NS!W63),"..",Gross_Inv_NS!W64-Dep_Inv_NS!W63)</f>
        <v>-398.20000000000005</v>
      </c>
      <c r="X64" s="25" t="str">
        <f>IF(ISERROR(Gross_Inv_NS!X64-Dep_Inv_NS!X63),"..",Gross_Inv_NS!X64-Dep_Inv_NS!X63)</f>
        <v>..</v>
      </c>
      <c r="Y64" s="46" t="str">
        <f>IF(ISERROR(Gross_Inv_NS!Y64-Dep_Inv_NS!Y63),"..",Gross_Inv_NS!Y64-Dep_Inv_NS!Y63)</f>
        <v>..</v>
      </c>
    </row>
    <row r="65" spans="1:25">
      <c r="A65" s="5">
        <v>2009</v>
      </c>
      <c r="B65" s="27">
        <f>IF(ISERROR(Gross_Inv_NS!B65-Dep_Inv_NS!B64),"..",Gross_Inv_NS!B65-Dep_Inv_NS!B64)</f>
        <v>-310.19999999999982</v>
      </c>
      <c r="C65" s="15" t="str">
        <f>IF(ISERROR(Gross_Inv_NS!C65-Dep_Inv_NS!C64),"..",Gross_Inv_NS!C65-Dep_Inv_NS!C64)</f>
        <v>..</v>
      </c>
      <c r="D65" s="25">
        <f>IF(ISERROR(Gross_Inv_NS!D65-Dep_Inv_NS!D64),"..",Gross_Inv_NS!D65-Dep_Inv_NS!D64)</f>
        <v>-32</v>
      </c>
      <c r="E65" s="25" t="str">
        <f>IF(ISERROR(Gross_Inv_NS!E65-Dep_Inv_NS!E64),"..",Gross_Inv_NS!E65-Dep_Inv_NS!E64)</f>
        <v>..</v>
      </c>
      <c r="F65" s="25" t="str">
        <f>IF(ISERROR(Gross_Inv_NS!F65-Dep_Inv_NS!F64),"..",Gross_Inv_NS!F65-Dep_Inv_NS!F64)</f>
        <v>..</v>
      </c>
      <c r="G65" s="25">
        <f>IF(ISERROR(Gross_Inv_NS!G65-Dep_Inv_NS!G64),"..",Gross_Inv_NS!G65-Dep_Inv_NS!G64)</f>
        <v>1.4000000000000057</v>
      </c>
      <c r="H65" s="25" t="str">
        <f>IF(ISERROR(Gross_Inv_NS!H65-Dep_Inv_NS!H64),"..",Gross_Inv_NS!H65-Dep_Inv_NS!H64)</f>
        <v>..</v>
      </c>
      <c r="I65" s="25" t="str">
        <f>IF(ISERROR(Gross_Inv_NS!I65-Dep_Inv_NS!I64),"..",Gross_Inv_NS!I65-Dep_Inv_NS!I64)</f>
        <v>..</v>
      </c>
      <c r="J65" s="17" t="str">
        <f>IF(ISERROR(Gross_Inv_NS!J65-Dep_Inv_NS!J64),"..",Gross_Inv_NS!J65-Dep_Inv_NS!J64)</f>
        <v>..</v>
      </c>
      <c r="K65" s="25" t="str">
        <f>IF(ISERROR(Gross_Inv_NS!K65-Dep_Inv_NS!K64),"..",Gross_Inv_NS!K65-Dep_Inv_NS!K64)</f>
        <v>..</v>
      </c>
      <c r="L65" s="25" t="str">
        <f>IF(ISERROR(Gross_Inv_NS!L65-Dep_Inv_NS!L64),"..",Gross_Inv_NS!L65-Dep_Inv_NS!L64)</f>
        <v>..</v>
      </c>
      <c r="M65" s="25">
        <f>IF(ISERROR(Gross_Inv_NS!M65-Dep_Inv_NS!M64),"..",Gross_Inv_NS!M65-Dep_Inv_NS!M64)</f>
        <v>29.600000000000023</v>
      </c>
      <c r="N65" s="25" t="str">
        <f>IF(ISERROR(Gross_Inv_NS!N65-Dep_Inv_NS!N64),"..",Gross_Inv_NS!N65-Dep_Inv_NS!N64)</f>
        <v>..</v>
      </c>
      <c r="O65" s="25">
        <f>IF(ISERROR(Gross_Inv_NS!O65-Dep_Inv_NS!O64),"..",Gross_Inv_NS!O65-Dep_Inv_NS!O64)</f>
        <v>-153.1</v>
      </c>
      <c r="P65" s="25">
        <f>IF(ISERROR(Gross_Inv_NS!P65-Dep_Inv_NS!P64),"..",Gross_Inv_NS!P65-Dep_Inv_NS!P64)</f>
        <v>-156.80000000000001</v>
      </c>
      <c r="Q65" s="25" t="str">
        <f>IF(ISERROR(Gross_Inv_NS!Q65-Dep_Inv_NS!Q64),"..",Gross_Inv_NS!Q65-Dep_Inv_NS!Q64)</f>
        <v>..</v>
      </c>
      <c r="R65" s="25" t="str">
        <f>IF(ISERROR(Gross_Inv_NS!R65-Dep_Inv_NS!R64),"..",Gross_Inv_NS!R65-Dep_Inv_NS!R64)</f>
        <v>..</v>
      </c>
      <c r="S65" s="25" t="str">
        <f>IF(ISERROR(Gross_Inv_NS!S65-Dep_Inv_NS!S64),"..",Gross_Inv_NS!S65-Dep_Inv_NS!S64)</f>
        <v>..</v>
      </c>
      <c r="T65" s="25" t="str">
        <f>IF(ISERROR(Gross_Inv_NS!T65-Dep_Inv_NS!T64),"..",Gross_Inv_NS!T65-Dep_Inv_NS!T64)</f>
        <v>..</v>
      </c>
      <c r="U65" s="17" t="str">
        <f>IF(ISERROR(Gross_Inv_NS!U65-Dep_Inv_NS!U64),"..",Gross_Inv_NS!U65-Dep_Inv_NS!U64)</f>
        <v>..</v>
      </c>
      <c r="V65" s="25">
        <f>IF(ISERROR(Gross_Inv_NS!V65-Dep_Inv_NS!V64),"..",Gross_Inv_NS!V65-Dep_Inv_NS!V64)</f>
        <v>-278.19999999999982</v>
      </c>
      <c r="W65" s="25">
        <f>IF(ISERROR(Gross_Inv_NS!W65-Dep_Inv_NS!W64),"..",Gross_Inv_NS!W65-Dep_Inv_NS!W64)</f>
        <v>72.200000000000045</v>
      </c>
      <c r="X65" s="25" t="str">
        <f>IF(ISERROR(Gross_Inv_NS!X65-Dep_Inv_NS!X64),"..",Gross_Inv_NS!X65-Dep_Inv_NS!X64)</f>
        <v>..</v>
      </c>
      <c r="Y65" s="46" t="str">
        <f>IF(ISERROR(Gross_Inv_NS!Y65-Dep_Inv_NS!Y64),"..",Gross_Inv_NS!Y65-Dep_Inv_NS!Y64)</f>
        <v>..</v>
      </c>
    </row>
    <row r="66" spans="1:25">
      <c r="A66" s="5">
        <v>2010</v>
      </c>
      <c r="B66" s="27">
        <f>IF(ISERROR(Gross_Inv_NS!B66-Dep_Inv_NS!B65),"..",Gross_Inv_NS!B66-Dep_Inv_NS!B65)</f>
        <v>-191.69999999999982</v>
      </c>
      <c r="C66" s="15" t="str">
        <f>IF(ISERROR(Gross_Inv_NS!C66-Dep_Inv_NS!C65),"..",Gross_Inv_NS!C66-Dep_Inv_NS!C65)</f>
        <v>..</v>
      </c>
      <c r="D66" s="25">
        <f>IF(ISERROR(Gross_Inv_NS!D66-Dep_Inv_NS!D65),"..",Gross_Inv_NS!D66-Dep_Inv_NS!D65)</f>
        <v>-35.899999999999991</v>
      </c>
      <c r="E66" s="25" t="str">
        <f>IF(ISERROR(Gross_Inv_NS!E66-Dep_Inv_NS!E65),"..",Gross_Inv_NS!E66-Dep_Inv_NS!E65)</f>
        <v>..</v>
      </c>
      <c r="F66" s="25" t="str">
        <f>IF(ISERROR(Gross_Inv_NS!F66-Dep_Inv_NS!F65),"..",Gross_Inv_NS!F66-Dep_Inv_NS!F65)</f>
        <v>..</v>
      </c>
      <c r="G66" s="25">
        <f>IF(ISERROR(Gross_Inv_NS!G66-Dep_Inv_NS!G65),"..",Gross_Inv_NS!G66-Dep_Inv_NS!G65)</f>
        <v>17.000000000000014</v>
      </c>
      <c r="H66" s="25" t="str">
        <f>IF(ISERROR(Gross_Inv_NS!H66-Dep_Inv_NS!H65),"..",Gross_Inv_NS!H66-Dep_Inv_NS!H65)</f>
        <v>..</v>
      </c>
      <c r="I66" s="25" t="str">
        <f>IF(ISERROR(Gross_Inv_NS!I66-Dep_Inv_NS!I65),"..",Gross_Inv_NS!I66-Dep_Inv_NS!I65)</f>
        <v>..</v>
      </c>
      <c r="J66" s="17" t="str">
        <f>IF(ISERROR(Gross_Inv_NS!J66-Dep_Inv_NS!J65),"..",Gross_Inv_NS!J66-Dep_Inv_NS!J65)</f>
        <v>..</v>
      </c>
      <c r="K66" s="25" t="str">
        <f>IF(ISERROR(Gross_Inv_NS!K66-Dep_Inv_NS!K65),"..",Gross_Inv_NS!K66-Dep_Inv_NS!K65)</f>
        <v>..</v>
      </c>
      <c r="L66" s="25" t="str">
        <f>IF(ISERROR(Gross_Inv_NS!L66-Dep_Inv_NS!L65),"..",Gross_Inv_NS!L66-Dep_Inv_NS!L65)</f>
        <v>..</v>
      </c>
      <c r="M66" s="25">
        <f>IF(ISERROR(Gross_Inv_NS!M66-Dep_Inv_NS!M65),"..",Gross_Inv_NS!M66-Dep_Inv_NS!M65)</f>
        <v>1.4000000000000057</v>
      </c>
      <c r="N66" s="25" t="str">
        <f>IF(ISERROR(Gross_Inv_NS!N66-Dep_Inv_NS!N65),"..",Gross_Inv_NS!N66-Dep_Inv_NS!N65)</f>
        <v>..</v>
      </c>
      <c r="O66" s="25" t="str">
        <f>IF(ISERROR(Gross_Inv_NS!O66-Dep_Inv_NS!O65),"..",Gross_Inv_NS!O66-Dep_Inv_NS!O65)</f>
        <v>..</v>
      </c>
      <c r="P66" s="25">
        <f>IF(ISERROR(Gross_Inv_NS!P66-Dep_Inv_NS!P65),"..",Gross_Inv_NS!P66-Dep_Inv_NS!P65)</f>
        <v>-117.29999999999998</v>
      </c>
      <c r="Q66" s="25" t="str">
        <f>IF(ISERROR(Gross_Inv_NS!Q66-Dep_Inv_NS!Q65),"..",Gross_Inv_NS!Q66-Dep_Inv_NS!Q65)</f>
        <v>..</v>
      </c>
      <c r="R66" s="25" t="str">
        <f>IF(ISERROR(Gross_Inv_NS!R66-Dep_Inv_NS!R65),"..",Gross_Inv_NS!R66-Dep_Inv_NS!R65)</f>
        <v>..</v>
      </c>
      <c r="S66" s="25" t="str">
        <f>IF(ISERROR(Gross_Inv_NS!S66-Dep_Inv_NS!S65),"..",Gross_Inv_NS!S66-Dep_Inv_NS!S65)</f>
        <v>..</v>
      </c>
      <c r="T66" s="25" t="str">
        <f>IF(ISERROR(Gross_Inv_NS!T66-Dep_Inv_NS!T65),"..",Gross_Inv_NS!T66-Dep_Inv_NS!T65)</f>
        <v>..</v>
      </c>
      <c r="U66" s="17" t="str">
        <f>IF(ISERROR(Gross_Inv_NS!U66-Dep_Inv_NS!U65),"..",Gross_Inv_NS!U66-Dep_Inv_NS!U65)</f>
        <v>..</v>
      </c>
      <c r="V66" s="25">
        <f>IF(ISERROR(Gross_Inv_NS!V66-Dep_Inv_NS!V65),"..",Gross_Inv_NS!V66-Dep_Inv_NS!V65)</f>
        <v>-155.79999999999973</v>
      </c>
      <c r="W66" s="25">
        <f>IF(ISERROR(Gross_Inv_NS!W66-Dep_Inv_NS!W65),"..",Gross_Inv_NS!W66-Dep_Inv_NS!W65)</f>
        <v>77.100000000000136</v>
      </c>
      <c r="X66" s="25" t="str">
        <f>IF(ISERROR(Gross_Inv_NS!X66-Dep_Inv_NS!X65),"..",Gross_Inv_NS!X66-Dep_Inv_NS!X65)</f>
        <v>..</v>
      </c>
      <c r="Y66" s="46" t="str">
        <f>IF(ISERROR(Gross_Inv_NS!Y66-Dep_Inv_NS!Y65),"..",Gross_Inv_NS!Y66-Dep_Inv_NS!Y65)</f>
        <v>..</v>
      </c>
    </row>
    <row r="68" spans="1:25">
      <c r="A68" s="4"/>
      <c r="B68" s="10" t="s">
        <v>21</v>
      </c>
      <c r="C68" s="8"/>
      <c r="D68" s="8"/>
      <c r="E68" s="8"/>
      <c r="F68" s="8"/>
      <c r="G68" s="8"/>
      <c r="H68" s="8"/>
      <c r="I68" s="8"/>
      <c r="J68" s="8"/>
      <c r="K68" s="10" t="s">
        <v>21</v>
      </c>
      <c r="L68" s="10"/>
      <c r="M68" s="8"/>
      <c r="N68" s="8"/>
      <c r="O68" s="8"/>
      <c r="P68" s="8"/>
      <c r="Q68" s="8"/>
      <c r="R68" s="8"/>
      <c r="S68" s="8"/>
      <c r="T68" s="8"/>
      <c r="U68" s="8"/>
      <c r="V68" s="10" t="s">
        <v>21</v>
      </c>
      <c r="W68" s="8"/>
      <c r="X68" s="8"/>
      <c r="Y68" s="2"/>
    </row>
    <row r="69" spans="1:25">
      <c r="A69" s="29" t="s">
        <v>22</v>
      </c>
      <c r="B69" s="18">
        <f>IF(ISERROR((POWER(VLOOKUP(VALUE(RIGHT($A69,4)),$A$51:$Y$67,COLUMN(B$67),)/VLOOKUP(VALUE(LEFT($A69,4)),$A$51:$Y$67,COLUMN(B$67),),1/(VALUE(RIGHT($A69,4))-VALUE(LEFT($A69,4))))-1)*100),"n.a.",(POWER(VLOOKUP(VALUE(RIGHT($A69,4)),$A$51:$Y$67,COLUMN(B$67),)/VLOOKUP(VALUE(LEFT($A69,4)),$A$51:$Y$67,COLUMN(B$67),),1/(VALUE(RIGHT($A69,4))-VALUE(LEFT($A69,4))))-1)*100)</f>
        <v>-192.33210257668486</v>
      </c>
      <c r="C69" s="9" t="str">
        <f t="shared" ref="C69:R71" si="7">IF(ISERROR((POWER(VLOOKUP(VALUE(RIGHT($A69,4)),$A$51:$Y$67,COLUMN(C$67),)/VLOOKUP(VALUE(LEFT($A69,4)),$A$51:$Y$67,COLUMN(C$67),),1/(VALUE(RIGHT($A69,4))-VALUE(LEFT($A69,4))))-1)*100),"n.a.",(POWER(VLOOKUP(VALUE(RIGHT($A69,4)),$A$51:$Y$67,COLUMN(C$67),)/VLOOKUP(VALUE(LEFT($A69,4)),$A$51:$Y$67,COLUMN(C$67),),1/(VALUE(RIGHT($A69,4))-VALUE(LEFT($A69,4))))-1)*100)</f>
        <v>n.a.</v>
      </c>
      <c r="D69" s="9">
        <f t="shared" si="7"/>
        <v>13.653680110192301</v>
      </c>
      <c r="E69" s="9" t="str">
        <f t="shared" si="7"/>
        <v>n.a.</v>
      </c>
      <c r="F69" s="9" t="str">
        <f t="shared" si="7"/>
        <v>n.a.</v>
      </c>
      <c r="G69" s="9">
        <f t="shared" si="7"/>
        <v>9.8709788294377265</v>
      </c>
      <c r="H69" s="9" t="str">
        <f t="shared" si="7"/>
        <v>n.a.</v>
      </c>
      <c r="I69" s="9" t="str">
        <f t="shared" si="7"/>
        <v>n.a.</v>
      </c>
      <c r="J69" s="20" t="str">
        <f t="shared" si="7"/>
        <v>n.a.</v>
      </c>
      <c r="K69" s="9" t="str">
        <f t="shared" si="7"/>
        <v>n.a.</v>
      </c>
      <c r="L69" s="9" t="str">
        <f t="shared" si="7"/>
        <v>n.a.</v>
      </c>
      <c r="M69" s="9">
        <f t="shared" si="7"/>
        <v>-183.90745998700092</v>
      </c>
      <c r="N69" s="9" t="str">
        <f t="shared" si="7"/>
        <v>n.a.</v>
      </c>
      <c r="O69" s="9" t="str">
        <f t="shared" si="7"/>
        <v>n.a.</v>
      </c>
      <c r="P69" s="9">
        <f t="shared" si="7"/>
        <v>-197.26117915465267</v>
      </c>
      <c r="Q69" s="9" t="str">
        <f t="shared" si="7"/>
        <v>n.a.</v>
      </c>
      <c r="R69" s="9" t="str">
        <f t="shared" si="7"/>
        <v>n.a.</v>
      </c>
      <c r="S69" s="9" t="str">
        <f t="shared" ref="S69:Y71" si="8">IF(ISERROR((POWER(VLOOKUP(VALUE(RIGHT($A69,4)),$A$51:$Y$67,COLUMN(S$67),)/VLOOKUP(VALUE(LEFT($A69,4)),$A$51:$Y$67,COLUMN(S$67),),1/(VALUE(RIGHT($A69,4))-VALUE(LEFT($A69,4))))-1)*100),"n.a.",(POWER(VLOOKUP(VALUE(RIGHT($A69,4)),$A$51:$Y$67,COLUMN(S$67),)/VLOOKUP(VALUE(LEFT($A69,4)),$A$51:$Y$67,COLUMN(S$67),),1/(VALUE(RIGHT($A69,4))-VALUE(LEFT($A69,4))))-1)*100)</f>
        <v>n.a.</v>
      </c>
      <c r="T69" s="9" t="str">
        <f t="shared" si="8"/>
        <v>n.a.</v>
      </c>
      <c r="U69" s="20" t="str">
        <f t="shared" si="8"/>
        <v>n.a.</v>
      </c>
      <c r="V69" s="9">
        <f t="shared" si="8"/>
        <v>-190.78372552353727</v>
      </c>
      <c r="W69" s="9">
        <f t="shared" si="8"/>
        <v>-11.272431961659457</v>
      </c>
      <c r="X69" s="9" t="str">
        <f t="shared" si="8"/>
        <v>n.a.</v>
      </c>
      <c r="Y69" s="46" t="str">
        <f t="shared" si="8"/>
        <v>n.a.</v>
      </c>
    </row>
    <row r="70" spans="1:25">
      <c r="A70" s="29" t="s">
        <v>23</v>
      </c>
      <c r="B70" s="19">
        <f t="shared" ref="B70:B71" si="9">IF(ISERROR((POWER(VLOOKUP(VALUE(RIGHT($A70,4)),$A$51:$Y$67,COLUMN(B$67),)/VLOOKUP(VALUE(LEFT($A70,4)),$A$51:$Y$67,COLUMN(B$67),),1/(VALUE(RIGHT($A70,4))-VALUE(LEFT($A70,4))))-1)*100),"n.a.",(POWER(VLOOKUP(VALUE(RIGHT($A70,4)),$A$51:$Y$67,COLUMN(B$67),)/VLOOKUP(VALUE(LEFT($A70,4)),$A$51:$Y$67,COLUMN(B$67),),1/(VALUE(RIGHT($A70,4))-VALUE(LEFT($A70,4))))-1)*100)</f>
        <v>-8.2200475818609124</v>
      </c>
      <c r="C70" s="9" t="str">
        <f t="shared" si="7"/>
        <v>n.a.</v>
      </c>
      <c r="D70" s="9">
        <f t="shared" si="7"/>
        <v>-170.66984026307938</v>
      </c>
      <c r="E70" s="9">
        <f t="shared" si="7"/>
        <v>-212.92518830243142</v>
      </c>
      <c r="F70" s="9" t="str">
        <f t="shared" si="7"/>
        <v>n.a.</v>
      </c>
      <c r="G70" s="9">
        <f t="shared" si="7"/>
        <v>42.275732179602521</v>
      </c>
      <c r="H70" s="9">
        <f t="shared" si="7"/>
        <v>-147.24860088499182</v>
      </c>
      <c r="I70" s="9" t="str">
        <f t="shared" si="7"/>
        <v>n.a.</v>
      </c>
      <c r="J70" s="21" t="str">
        <f t="shared" si="7"/>
        <v>n.a.</v>
      </c>
      <c r="K70" s="9" t="str">
        <f t="shared" si="7"/>
        <v>n.a.</v>
      </c>
      <c r="L70" s="9" t="str">
        <f t="shared" si="7"/>
        <v>n.a.</v>
      </c>
      <c r="M70" s="9">
        <f t="shared" si="7"/>
        <v>-0.24390340750374273</v>
      </c>
      <c r="N70" s="9" t="str">
        <f t="shared" si="7"/>
        <v>n.a.</v>
      </c>
      <c r="O70" s="9">
        <f t="shared" si="7"/>
        <v>-293.65612251378207</v>
      </c>
      <c r="P70" s="9">
        <f t="shared" si="7"/>
        <v>-14.687881856913098</v>
      </c>
      <c r="Q70" s="9" t="str">
        <f t="shared" si="7"/>
        <v>n.a.</v>
      </c>
      <c r="R70" s="9" t="str">
        <f t="shared" si="7"/>
        <v>n.a.</v>
      </c>
      <c r="S70" s="9" t="str">
        <f t="shared" si="8"/>
        <v>n.a.</v>
      </c>
      <c r="T70" s="9" t="str">
        <f t="shared" si="8"/>
        <v>n.a.</v>
      </c>
      <c r="U70" s="21" t="str">
        <f t="shared" si="8"/>
        <v>n.a.</v>
      </c>
      <c r="V70" s="9">
        <f t="shared" si="8"/>
        <v>-8.7767526026981795</v>
      </c>
      <c r="W70" s="9">
        <f t="shared" si="8"/>
        <v>-36.808947555741589</v>
      </c>
      <c r="X70" s="9" t="str">
        <f t="shared" si="8"/>
        <v>n.a.</v>
      </c>
      <c r="Y70" s="46" t="str">
        <f t="shared" si="8"/>
        <v>n.a.</v>
      </c>
    </row>
    <row r="71" spans="1:25">
      <c r="A71" s="29" t="s">
        <v>24</v>
      </c>
      <c r="B71" s="19" t="str">
        <f t="shared" si="9"/>
        <v>n.a.</v>
      </c>
      <c r="C71" s="9" t="str">
        <f t="shared" si="7"/>
        <v>n.a.</v>
      </c>
      <c r="D71" s="9" t="str">
        <f t="shared" si="7"/>
        <v>n.a.</v>
      </c>
      <c r="E71" s="9" t="str">
        <f t="shared" si="7"/>
        <v>n.a.</v>
      </c>
      <c r="F71" s="9" t="str">
        <f t="shared" si="7"/>
        <v>n.a.</v>
      </c>
      <c r="G71" s="9">
        <f t="shared" si="7"/>
        <v>1.673703442793073</v>
      </c>
      <c r="H71" s="9" t="str">
        <f t="shared" si="7"/>
        <v>n.a.</v>
      </c>
      <c r="I71" s="9" t="str">
        <f t="shared" si="7"/>
        <v>n.a.</v>
      </c>
      <c r="J71" s="21" t="str">
        <f t="shared" si="7"/>
        <v>n.a.</v>
      </c>
      <c r="K71" s="9" t="str">
        <f t="shared" si="7"/>
        <v>n.a.</v>
      </c>
      <c r="L71" s="9" t="str">
        <f t="shared" si="7"/>
        <v>n.a.</v>
      </c>
      <c r="M71" s="9" t="str">
        <f t="shared" si="7"/>
        <v>n.a.</v>
      </c>
      <c r="N71" s="9" t="str">
        <f t="shared" si="7"/>
        <v>n.a.</v>
      </c>
      <c r="O71" s="9" t="str">
        <f t="shared" si="7"/>
        <v>n.a.</v>
      </c>
      <c r="P71" s="9" t="str">
        <f t="shared" si="7"/>
        <v>n.a.</v>
      </c>
      <c r="Q71" s="9" t="str">
        <f t="shared" si="7"/>
        <v>n.a.</v>
      </c>
      <c r="R71" s="9" t="str">
        <f t="shared" si="7"/>
        <v>n.a.</v>
      </c>
      <c r="S71" s="9" t="str">
        <f t="shared" si="8"/>
        <v>n.a.</v>
      </c>
      <c r="T71" s="9" t="str">
        <f t="shared" si="8"/>
        <v>n.a.</v>
      </c>
      <c r="U71" s="21" t="str">
        <f t="shared" si="8"/>
        <v>n.a.</v>
      </c>
      <c r="V71" s="9" t="str">
        <f t="shared" si="8"/>
        <v>n.a.</v>
      </c>
      <c r="W71" s="9">
        <f t="shared" si="8"/>
        <v>-1.7620084648258705</v>
      </c>
      <c r="X71" s="9" t="str">
        <f t="shared" si="8"/>
        <v>n.a.</v>
      </c>
      <c r="Y71" s="46" t="str">
        <f t="shared" si="8"/>
        <v>n.a.</v>
      </c>
    </row>
    <row r="73" spans="1:25">
      <c r="B73" s="1" t="s">
        <v>20</v>
      </c>
      <c r="C73" s="1" t="s">
        <v>189</v>
      </c>
      <c r="K73" s="1" t="s">
        <v>30</v>
      </c>
      <c r="L73" s="1" t="s">
        <v>39</v>
      </c>
      <c r="V73" s="1" t="s">
        <v>30</v>
      </c>
      <c r="W73" s="1" t="s">
        <v>62</v>
      </c>
    </row>
    <row r="74" spans="1:25">
      <c r="L74" s="1" t="s">
        <v>93</v>
      </c>
    </row>
    <row r="75" spans="1:25">
      <c r="K75" s="1" t="s">
        <v>20</v>
      </c>
      <c r="L75" s="1" t="s">
        <v>189</v>
      </c>
      <c r="V75" s="1" t="s">
        <v>20</v>
      </c>
      <c r="W75" s="1" t="s">
        <v>189</v>
      </c>
    </row>
  </sheetData>
  <mergeCells count="9">
    <mergeCell ref="B52:J52"/>
    <mergeCell ref="K52:U52"/>
    <mergeCell ref="V52:Y52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7" max="16383" man="1"/>
  </rowBreaks>
  <colBreaks count="1" manualBreakCount="1">
    <brk id="10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/>
  </sheetPr>
  <dimension ref="A1:Y7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Contents'!B72</f>
        <v>Table 53: Nominal Gross M&amp;E Investment, Nova Scotia, Business Sector Industries, 1997-2010</v>
      </c>
      <c r="K1" s="7" t="str">
        <f>B1 &amp; " (continued)"</f>
        <v>Table 53: Nominal Gross M&amp;E Investment, Nova Scotia, Business Sector Industries, 1997-2010 (continued)</v>
      </c>
      <c r="L1" s="7"/>
      <c r="V1" s="7" t="str">
        <f>K1</f>
        <v>Table 53: Nominal Gross M&amp;E Investment,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 t="s">
        <v>33</v>
      </c>
      <c r="C5" s="15" t="s">
        <v>33</v>
      </c>
      <c r="D5" s="25" t="s">
        <v>33</v>
      </c>
      <c r="E5" s="25" t="s">
        <v>33</v>
      </c>
      <c r="F5" s="25" t="s">
        <v>33</v>
      </c>
      <c r="G5" s="25" t="s">
        <v>33</v>
      </c>
      <c r="H5" s="25" t="s">
        <v>33</v>
      </c>
      <c r="I5" s="25" t="s">
        <v>33</v>
      </c>
      <c r="J5" s="17" t="s">
        <v>33</v>
      </c>
      <c r="K5" s="25" t="s">
        <v>33</v>
      </c>
      <c r="L5" s="25" t="s">
        <v>33</v>
      </c>
      <c r="M5" s="25" t="s">
        <v>33</v>
      </c>
      <c r="N5" s="25" t="s">
        <v>33</v>
      </c>
      <c r="O5" s="25" t="s">
        <v>33</v>
      </c>
      <c r="P5" s="25" t="s">
        <v>33</v>
      </c>
      <c r="Q5" s="25" t="s">
        <v>33</v>
      </c>
      <c r="R5" s="25" t="s">
        <v>33</v>
      </c>
      <c r="S5" s="25" t="s">
        <v>33</v>
      </c>
      <c r="T5" s="25" t="s">
        <v>33</v>
      </c>
      <c r="U5" s="17" t="s">
        <v>33</v>
      </c>
      <c r="V5" s="25" t="s">
        <v>33</v>
      </c>
      <c r="W5" s="25" t="s">
        <v>33</v>
      </c>
      <c r="X5" s="25" t="s">
        <v>33</v>
      </c>
      <c r="Y5" s="66" t="s">
        <v>33</v>
      </c>
    </row>
    <row r="6" spans="1:25">
      <c r="A6" s="5">
        <v>1998</v>
      </c>
      <c r="B6" s="27" t="s">
        <v>33</v>
      </c>
      <c r="C6" s="15" t="s">
        <v>33</v>
      </c>
      <c r="D6" s="25" t="s">
        <v>33</v>
      </c>
      <c r="E6" s="25" t="s">
        <v>33</v>
      </c>
      <c r="F6" s="25" t="s">
        <v>33</v>
      </c>
      <c r="G6" s="25" t="s">
        <v>33</v>
      </c>
      <c r="H6" s="25" t="s">
        <v>33</v>
      </c>
      <c r="I6" s="25" t="s">
        <v>33</v>
      </c>
      <c r="J6" s="17" t="s">
        <v>33</v>
      </c>
      <c r="K6" s="25" t="s">
        <v>33</v>
      </c>
      <c r="L6" s="25" t="s">
        <v>33</v>
      </c>
      <c r="M6" s="25" t="s">
        <v>33</v>
      </c>
      <c r="N6" s="25" t="s">
        <v>33</v>
      </c>
      <c r="O6" s="25" t="s">
        <v>33</v>
      </c>
      <c r="P6" s="25" t="s">
        <v>33</v>
      </c>
      <c r="Q6" s="25" t="s">
        <v>33</v>
      </c>
      <c r="R6" s="25" t="s">
        <v>33</v>
      </c>
      <c r="S6" s="25" t="s">
        <v>33</v>
      </c>
      <c r="T6" s="25" t="s">
        <v>33</v>
      </c>
      <c r="U6" s="17" t="s">
        <v>33</v>
      </c>
      <c r="V6" s="25" t="s">
        <v>33</v>
      </c>
      <c r="W6" s="25" t="s">
        <v>33</v>
      </c>
      <c r="X6" s="25" t="s">
        <v>33</v>
      </c>
      <c r="Y6" s="66" t="s">
        <v>33</v>
      </c>
    </row>
    <row r="7" spans="1:25">
      <c r="A7" s="5">
        <v>1999</v>
      </c>
      <c r="B7" s="27" t="s">
        <v>33</v>
      </c>
      <c r="C7" s="15" t="s">
        <v>33</v>
      </c>
      <c r="D7" s="25" t="s">
        <v>33</v>
      </c>
      <c r="E7" s="25" t="s">
        <v>33</v>
      </c>
      <c r="F7" s="25" t="s">
        <v>33</v>
      </c>
      <c r="G7" s="25" t="s">
        <v>33</v>
      </c>
      <c r="H7" s="25" t="s">
        <v>33</v>
      </c>
      <c r="I7" s="25" t="s">
        <v>33</v>
      </c>
      <c r="J7" s="17" t="s">
        <v>33</v>
      </c>
      <c r="K7" s="25" t="s">
        <v>33</v>
      </c>
      <c r="L7" s="25" t="s">
        <v>33</v>
      </c>
      <c r="M7" s="25" t="s">
        <v>33</v>
      </c>
      <c r="N7" s="25" t="s">
        <v>33</v>
      </c>
      <c r="O7" s="25" t="s">
        <v>33</v>
      </c>
      <c r="P7" s="25" t="s">
        <v>33</v>
      </c>
      <c r="Q7" s="25" t="s">
        <v>33</v>
      </c>
      <c r="R7" s="25" t="s">
        <v>33</v>
      </c>
      <c r="S7" s="25" t="s">
        <v>33</v>
      </c>
      <c r="T7" s="25" t="s">
        <v>33</v>
      </c>
      <c r="U7" s="17" t="s">
        <v>33</v>
      </c>
      <c r="V7" s="25" t="s">
        <v>33</v>
      </c>
      <c r="W7" s="25" t="s">
        <v>33</v>
      </c>
      <c r="X7" s="25" t="s">
        <v>33</v>
      </c>
      <c r="Y7" s="66" t="s">
        <v>33</v>
      </c>
    </row>
    <row r="8" spans="1:25">
      <c r="A8" s="5">
        <v>2000</v>
      </c>
      <c r="B8" s="27" t="s">
        <v>33</v>
      </c>
      <c r="C8" s="15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  <c r="I8" s="25" t="s">
        <v>33</v>
      </c>
      <c r="J8" s="17" t="s">
        <v>33</v>
      </c>
      <c r="K8" s="25" t="s">
        <v>33</v>
      </c>
      <c r="L8" s="25" t="s">
        <v>33</v>
      </c>
      <c r="M8" s="25" t="s">
        <v>33</v>
      </c>
      <c r="N8" s="25" t="s">
        <v>33</v>
      </c>
      <c r="O8" s="25" t="s">
        <v>33</v>
      </c>
      <c r="P8" s="25" t="s">
        <v>33</v>
      </c>
      <c r="Q8" s="25" t="s">
        <v>33</v>
      </c>
      <c r="R8" s="25" t="s">
        <v>33</v>
      </c>
      <c r="S8" s="25" t="s">
        <v>33</v>
      </c>
      <c r="T8" s="25" t="s">
        <v>33</v>
      </c>
      <c r="U8" s="17" t="s">
        <v>33</v>
      </c>
      <c r="V8" s="25" t="s">
        <v>33</v>
      </c>
      <c r="W8" s="25" t="s">
        <v>33</v>
      </c>
      <c r="X8" s="25" t="s">
        <v>33</v>
      </c>
      <c r="Y8" s="66" t="s">
        <v>33</v>
      </c>
    </row>
    <row r="9" spans="1:25">
      <c r="A9" s="5">
        <v>2001</v>
      </c>
      <c r="B9" s="27" t="s">
        <v>33</v>
      </c>
      <c r="C9" s="1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 t="s">
        <v>33</v>
      </c>
      <c r="J9" s="17" t="s">
        <v>33</v>
      </c>
      <c r="K9" s="25" t="s">
        <v>33</v>
      </c>
      <c r="L9" s="25" t="s">
        <v>33</v>
      </c>
      <c r="M9" s="25" t="s">
        <v>33</v>
      </c>
      <c r="N9" s="25" t="s">
        <v>33</v>
      </c>
      <c r="O9" s="25" t="s">
        <v>33</v>
      </c>
      <c r="P9" s="25" t="s">
        <v>33</v>
      </c>
      <c r="Q9" s="25" t="s">
        <v>33</v>
      </c>
      <c r="R9" s="25" t="s">
        <v>33</v>
      </c>
      <c r="S9" s="25" t="s">
        <v>33</v>
      </c>
      <c r="T9" s="25" t="s">
        <v>33</v>
      </c>
      <c r="U9" s="17" t="s">
        <v>33</v>
      </c>
      <c r="V9" s="25" t="s">
        <v>33</v>
      </c>
      <c r="W9" s="25" t="s">
        <v>33</v>
      </c>
      <c r="X9" s="25" t="s">
        <v>33</v>
      </c>
      <c r="Y9" s="66" t="s">
        <v>33</v>
      </c>
    </row>
    <row r="10" spans="1:25">
      <c r="A10" s="5">
        <v>2002</v>
      </c>
      <c r="B10" s="27" t="s">
        <v>33</v>
      </c>
      <c r="C10" s="15" t="s">
        <v>33</v>
      </c>
      <c r="D10" s="25" t="s">
        <v>33</v>
      </c>
      <c r="E10" s="25" t="s">
        <v>33</v>
      </c>
      <c r="F10" s="25" t="s">
        <v>33</v>
      </c>
      <c r="G10" s="25" t="s">
        <v>33</v>
      </c>
      <c r="H10" s="25" t="s">
        <v>33</v>
      </c>
      <c r="I10" s="25" t="s">
        <v>33</v>
      </c>
      <c r="J10" s="17" t="s">
        <v>33</v>
      </c>
      <c r="K10" s="25" t="s">
        <v>33</v>
      </c>
      <c r="L10" s="25" t="s">
        <v>33</v>
      </c>
      <c r="M10" s="25" t="s">
        <v>33</v>
      </c>
      <c r="N10" s="25" t="s">
        <v>33</v>
      </c>
      <c r="O10" s="25" t="s">
        <v>33</v>
      </c>
      <c r="P10" s="25" t="s">
        <v>33</v>
      </c>
      <c r="Q10" s="25" t="s">
        <v>33</v>
      </c>
      <c r="R10" s="25" t="s">
        <v>33</v>
      </c>
      <c r="S10" s="25" t="s">
        <v>33</v>
      </c>
      <c r="T10" s="25" t="s">
        <v>33</v>
      </c>
      <c r="U10" s="17" t="s">
        <v>33</v>
      </c>
      <c r="V10" s="25" t="s">
        <v>33</v>
      </c>
      <c r="W10" s="25" t="s">
        <v>33</v>
      </c>
      <c r="X10" s="25" t="s">
        <v>33</v>
      </c>
      <c r="Y10" s="66" t="s">
        <v>33</v>
      </c>
    </row>
    <row r="11" spans="1:25">
      <c r="A11" s="5">
        <v>2003</v>
      </c>
      <c r="B11" s="27">
        <v>1834.4</v>
      </c>
      <c r="C11" s="15" t="s">
        <v>33</v>
      </c>
      <c r="D11" s="25" t="s">
        <v>33</v>
      </c>
      <c r="E11" s="25" t="s">
        <v>33</v>
      </c>
      <c r="F11" s="25" t="s">
        <v>33</v>
      </c>
      <c r="G11" s="25" t="s">
        <v>33</v>
      </c>
      <c r="H11" s="25">
        <v>368.9</v>
      </c>
      <c r="I11" s="25" t="s">
        <v>33</v>
      </c>
      <c r="J11" s="17" t="s">
        <v>33</v>
      </c>
      <c r="K11" s="25" t="s">
        <v>33</v>
      </c>
      <c r="L11" s="25" t="s">
        <v>33</v>
      </c>
      <c r="M11" s="25">
        <v>143.9</v>
      </c>
      <c r="N11" s="25" t="s">
        <v>33</v>
      </c>
      <c r="O11" s="25"/>
      <c r="P11" s="25">
        <v>329.1</v>
      </c>
      <c r="Q11" s="25" t="s">
        <v>33</v>
      </c>
      <c r="R11" s="25" t="s">
        <v>33</v>
      </c>
      <c r="S11" s="25" t="s">
        <v>33</v>
      </c>
      <c r="T11" s="25" t="s">
        <v>33</v>
      </c>
      <c r="U11" s="17" t="s">
        <v>33</v>
      </c>
      <c r="V11" s="25" t="s">
        <v>33</v>
      </c>
      <c r="W11" s="25">
        <v>506.3</v>
      </c>
      <c r="X11" s="25" t="s">
        <v>33</v>
      </c>
      <c r="Y11" s="66" t="s">
        <v>33</v>
      </c>
    </row>
    <row r="12" spans="1:25">
      <c r="A12" s="5">
        <v>2004</v>
      </c>
      <c r="B12" s="27">
        <v>1742.5</v>
      </c>
      <c r="C12" s="1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5">
        <v>314.39999999999998</v>
      </c>
      <c r="I12" s="25" t="s">
        <v>33</v>
      </c>
      <c r="J12" s="17" t="s">
        <v>33</v>
      </c>
      <c r="K12" s="25" t="s">
        <v>33</v>
      </c>
      <c r="L12" s="25" t="s">
        <v>33</v>
      </c>
      <c r="M12" s="25" t="s">
        <v>33</v>
      </c>
      <c r="N12" s="25" t="s">
        <v>33</v>
      </c>
      <c r="O12" s="25">
        <v>166.7</v>
      </c>
      <c r="P12" s="25">
        <v>291.39999999999998</v>
      </c>
      <c r="Q12" s="25" t="s">
        <v>33</v>
      </c>
      <c r="R12" s="25" t="s">
        <v>33</v>
      </c>
      <c r="S12" s="25" t="s">
        <v>33</v>
      </c>
      <c r="T12" s="25" t="s">
        <v>33</v>
      </c>
      <c r="U12" s="17" t="s">
        <v>33</v>
      </c>
      <c r="V12" s="25" t="s">
        <v>33</v>
      </c>
      <c r="W12" s="25">
        <v>458.7</v>
      </c>
      <c r="X12" s="25" t="s">
        <v>33</v>
      </c>
      <c r="Y12" s="66" t="s">
        <v>33</v>
      </c>
    </row>
    <row r="13" spans="1:25">
      <c r="A13" s="5">
        <v>2005</v>
      </c>
      <c r="B13" s="27">
        <v>1973</v>
      </c>
      <c r="C13" s="15" t="s">
        <v>33</v>
      </c>
      <c r="D13" s="25">
        <v>68.400000000000006</v>
      </c>
      <c r="E13" s="25" t="s">
        <v>33</v>
      </c>
      <c r="F13" s="25" t="s">
        <v>33</v>
      </c>
      <c r="G13" s="25">
        <v>88.3</v>
      </c>
      <c r="H13" s="25">
        <v>383.2</v>
      </c>
      <c r="I13" s="25" t="s">
        <v>33</v>
      </c>
      <c r="J13" s="17" t="s">
        <v>33</v>
      </c>
      <c r="K13" s="25" t="s">
        <v>33</v>
      </c>
      <c r="L13" s="25" t="s">
        <v>33</v>
      </c>
      <c r="M13" s="25">
        <v>146.19999999999999</v>
      </c>
      <c r="N13" s="25" t="s">
        <v>33</v>
      </c>
      <c r="O13" s="25">
        <v>155.6</v>
      </c>
      <c r="P13" s="25">
        <v>265</v>
      </c>
      <c r="Q13" s="25" t="s">
        <v>33</v>
      </c>
      <c r="R13" s="25" t="s">
        <v>33</v>
      </c>
      <c r="S13" s="25" t="s">
        <v>33</v>
      </c>
      <c r="T13" s="25" t="s">
        <v>33</v>
      </c>
      <c r="U13" s="17" t="s">
        <v>33</v>
      </c>
      <c r="V13" s="25" t="s">
        <v>33</v>
      </c>
      <c r="W13" s="25">
        <v>562.5</v>
      </c>
      <c r="X13" s="25" t="s">
        <v>33</v>
      </c>
      <c r="Y13" s="66" t="s">
        <v>33</v>
      </c>
    </row>
    <row r="14" spans="1:25">
      <c r="A14" s="5">
        <v>2006</v>
      </c>
      <c r="B14" s="27">
        <v>1945.8</v>
      </c>
      <c r="C14" s="15" t="s">
        <v>33</v>
      </c>
      <c r="D14" s="25">
        <v>64</v>
      </c>
      <c r="E14" s="25" t="s">
        <v>33</v>
      </c>
      <c r="F14" s="25" t="s">
        <v>33</v>
      </c>
      <c r="G14" s="25">
        <v>100.7</v>
      </c>
      <c r="H14" s="25">
        <v>328.3</v>
      </c>
      <c r="I14" s="25" t="s">
        <v>33</v>
      </c>
      <c r="J14" s="17" t="s">
        <v>33</v>
      </c>
      <c r="K14" s="25" t="s">
        <v>33</v>
      </c>
      <c r="L14" s="25" t="s">
        <v>33</v>
      </c>
      <c r="M14" s="25">
        <v>128.9</v>
      </c>
      <c r="N14" s="25" t="s">
        <v>33</v>
      </c>
      <c r="O14" s="25">
        <v>198.9</v>
      </c>
      <c r="P14" s="25">
        <v>297.8</v>
      </c>
      <c r="Q14" s="25" t="s">
        <v>33</v>
      </c>
      <c r="R14" s="25" t="s">
        <v>33</v>
      </c>
      <c r="S14" s="25" t="s">
        <v>33</v>
      </c>
      <c r="T14" s="25" t="s">
        <v>33</v>
      </c>
      <c r="U14" s="17" t="s">
        <v>33</v>
      </c>
      <c r="V14" s="25" t="s">
        <v>33</v>
      </c>
      <c r="W14" s="25">
        <v>511</v>
      </c>
      <c r="X14" s="25" t="s">
        <v>33</v>
      </c>
      <c r="Y14" s="66" t="s">
        <v>33</v>
      </c>
    </row>
    <row r="15" spans="1:25">
      <c r="A15" s="5">
        <v>2007</v>
      </c>
      <c r="B15" s="27">
        <v>2186.3000000000002</v>
      </c>
      <c r="C15" s="15" t="s">
        <v>33</v>
      </c>
      <c r="D15" s="25">
        <v>65.7</v>
      </c>
      <c r="E15" s="25" t="s">
        <v>33</v>
      </c>
      <c r="F15" s="25" t="s">
        <v>33</v>
      </c>
      <c r="G15" s="25">
        <v>107.8</v>
      </c>
      <c r="H15" s="25" t="s">
        <v>33</v>
      </c>
      <c r="I15" s="25" t="s">
        <v>33</v>
      </c>
      <c r="J15" s="17" t="s">
        <v>33</v>
      </c>
      <c r="K15" s="25" t="s">
        <v>33</v>
      </c>
      <c r="L15" s="25" t="s">
        <v>33</v>
      </c>
      <c r="M15" s="25">
        <v>177</v>
      </c>
      <c r="N15" s="25" t="s">
        <v>33</v>
      </c>
      <c r="O15" s="25">
        <v>240.9</v>
      </c>
      <c r="P15" s="25">
        <v>259.7</v>
      </c>
      <c r="Q15" s="25" t="s">
        <v>33</v>
      </c>
      <c r="R15" s="25" t="s">
        <v>33</v>
      </c>
      <c r="S15" s="25" t="s">
        <v>33</v>
      </c>
      <c r="T15" s="25" t="s">
        <v>33</v>
      </c>
      <c r="U15" s="17" t="s">
        <v>33</v>
      </c>
      <c r="V15" s="25" t="s">
        <v>33</v>
      </c>
      <c r="W15" s="25">
        <v>685</v>
      </c>
      <c r="X15" s="25" t="s">
        <v>33</v>
      </c>
      <c r="Y15" s="66" t="s">
        <v>33</v>
      </c>
    </row>
    <row r="16" spans="1:25">
      <c r="A16" s="5">
        <v>2008</v>
      </c>
      <c r="B16" s="27">
        <v>1768.3</v>
      </c>
      <c r="C16" s="15" t="s">
        <v>33</v>
      </c>
      <c r="D16" s="25">
        <v>69.2</v>
      </c>
      <c r="E16" s="25" t="s">
        <v>33</v>
      </c>
      <c r="F16" s="25" t="s">
        <v>33</v>
      </c>
      <c r="G16" s="25">
        <v>112.1</v>
      </c>
      <c r="H16" s="25" t="s">
        <v>33</v>
      </c>
      <c r="I16" s="25" t="s">
        <v>33</v>
      </c>
      <c r="J16" s="17" t="s">
        <v>33</v>
      </c>
      <c r="K16" s="25" t="s">
        <v>33</v>
      </c>
      <c r="L16" s="25" t="s">
        <v>33</v>
      </c>
      <c r="M16" s="25">
        <v>150.1</v>
      </c>
      <c r="N16" s="25" t="s">
        <v>33</v>
      </c>
      <c r="O16" s="25">
        <v>177.1</v>
      </c>
      <c r="P16" s="25">
        <v>230.9</v>
      </c>
      <c r="Q16" s="25" t="s">
        <v>33</v>
      </c>
      <c r="R16" s="25" t="s">
        <v>33</v>
      </c>
      <c r="S16" s="25" t="s">
        <v>33</v>
      </c>
      <c r="T16" s="25" t="s">
        <v>33</v>
      </c>
      <c r="U16" s="17" t="s">
        <v>33</v>
      </c>
      <c r="V16" s="25" t="s">
        <v>33</v>
      </c>
      <c r="W16" s="25">
        <v>477.5</v>
      </c>
      <c r="X16" s="25" t="s">
        <v>33</v>
      </c>
      <c r="Y16" s="66" t="s">
        <v>33</v>
      </c>
    </row>
    <row r="17" spans="1:25">
      <c r="A17" s="5">
        <v>2009</v>
      </c>
      <c r="B17" s="27">
        <v>1439.8</v>
      </c>
      <c r="C17" s="15" t="s">
        <v>33</v>
      </c>
      <c r="D17" s="25">
        <v>45.6</v>
      </c>
      <c r="E17" s="25" t="s">
        <v>33</v>
      </c>
      <c r="F17" s="25" t="s">
        <v>33</v>
      </c>
      <c r="G17" s="25">
        <v>103.5</v>
      </c>
      <c r="H17" s="25" t="s">
        <v>33</v>
      </c>
      <c r="I17" s="25" t="s">
        <v>33</v>
      </c>
      <c r="J17" s="17" t="s">
        <v>33</v>
      </c>
      <c r="K17" s="25" t="s">
        <v>33</v>
      </c>
      <c r="L17" s="25" t="s">
        <v>33</v>
      </c>
      <c r="M17" s="25">
        <v>126.8</v>
      </c>
      <c r="N17" s="25" t="s">
        <v>33</v>
      </c>
      <c r="O17" s="25">
        <v>102.1</v>
      </c>
      <c r="P17" s="25">
        <v>106.5</v>
      </c>
      <c r="Q17" s="25" t="s">
        <v>33</v>
      </c>
      <c r="R17" s="25" t="s">
        <v>33</v>
      </c>
      <c r="S17" s="25" t="s">
        <v>33</v>
      </c>
      <c r="T17" s="25" t="s">
        <v>33</v>
      </c>
      <c r="U17" s="17" t="s">
        <v>33</v>
      </c>
      <c r="V17" s="25" t="s">
        <v>33</v>
      </c>
      <c r="W17" s="25">
        <v>522.9</v>
      </c>
      <c r="X17" s="25" t="s">
        <v>33</v>
      </c>
      <c r="Y17" s="66" t="s">
        <v>33</v>
      </c>
    </row>
    <row r="18" spans="1:25">
      <c r="A18" s="5">
        <v>2010</v>
      </c>
      <c r="B18" s="27">
        <v>1437.5</v>
      </c>
      <c r="C18" s="15" t="s">
        <v>33</v>
      </c>
      <c r="D18" s="25">
        <v>40.700000000000003</v>
      </c>
      <c r="E18" s="25" t="s">
        <v>33</v>
      </c>
      <c r="F18" s="25" t="s">
        <v>33</v>
      </c>
      <c r="G18" s="25">
        <v>110.3</v>
      </c>
      <c r="H18" s="25" t="s">
        <v>33</v>
      </c>
      <c r="I18" s="25" t="s">
        <v>33</v>
      </c>
      <c r="J18" s="17" t="s">
        <v>33</v>
      </c>
      <c r="K18" s="25" t="s">
        <v>33</v>
      </c>
      <c r="L18" s="25" t="s">
        <v>33</v>
      </c>
      <c r="M18" s="25">
        <v>118.3</v>
      </c>
      <c r="N18" s="25" t="s">
        <v>33</v>
      </c>
      <c r="O18" s="25" t="s">
        <v>33</v>
      </c>
      <c r="P18" s="25">
        <v>102.1</v>
      </c>
      <c r="Q18" s="25" t="s">
        <v>33</v>
      </c>
      <c r="R18" s="25" t="s">
        <v>33</v>
      </c>
      <c r="S18" s="25" t="s">
        <v>33</v>
      </c>
      <c r="T18" s="25" t="s">
        <v>33</v>
      </c>
      <c r="U18" s="17" t="s">
        <v>33</v>
      </c>
      <c r="V18" s="25" t="s">
        <v>33</v>
      </c>
      <c r="W18" s="25">
        <v>469.3</v>
      </c>
      <c r="X18" s="25" t="s">
        <v>33</v>
      </c>
      <c r="Y18" s="66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 t="str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n.a.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 t="str">
        <f t="shared" si="0"/>
        <v>n.a.</v>
      </c>
      <c r="E21" s="9" t="str">
        <f t="shared" si="0"/>
        <v>n.a.</v>
      </c>
      <c r="F21" s="9" t="str">
        <f t="shared" si="0"/>
        <v>n.a.</v>
      </c>
      <c r="G21" s="9" t="str">
        <f t="shared" si="0"/>
        <v>n.a.</v>
      </c>
      <c r="H21" s="9" t="str">
        <f t="shared" si="0"/>
        <v>n.a.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 t="str">
        <f t="shared" si="0"/>
        <v>n.a.</v>
      </c>
      <c r="M21" s="9" t="str">
        <f t="shared" si="0"/>
        <v>n.a.</v>
      </c>
      <c r="N21" s="9" t="str">
        <f t="shared" si="0"/>
        <v>n.a.</v>
      </c>
      <c r="O21" s="9" t="str">
        <f t="shared" si="0"/>
        <v>n.a.</v>
      </c>
      <c r="P21" s="9" t="str">
        <f t="shared" si="0"/>
        <v>n.a.</v>
      </c>
      <c r="Q21" s="9" t="str">
        <f t="shared" si="0"/>
        <v>n.a.</v>
      </c>
      <c r="R21" s="9" t="str">
        <f t="shared" si="0"/>
        <v>n.a.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1"/>
        <v>n.a.</v>
      </c>
      <c r="U21" s="20" t="str">
        <f t="shared" si="1"/>
        <v>n.a.</v>
      </c>
      <c r="V21" s="9" t="str">
        <f t="shared" si="1"/>
        <v>n.a.</v>
      </c>
      <c r="W21" s="9" t="str">
        <f t="shared" si="1"/>
        <v>n.a.</v>
      </c>
      <c r="X21" s="9" t="str">
        <f t="shared" si="1"/>
        <v>n.a.</v>
      </c>
      <c r="Y21" s="66" t="str">
        <f t="shared" si="1"/>
        <v>n.a.</v>
      </c>
    </row>
    <row r="22" spans="1:25">
      <c r="A22" s="29" t="s">
        <v>23</v>
      </c>
      <c r="B22" s="19" t="str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n.a.</v>
      </c>
      <c r="C22" s="9" t="str">
        <f t="shared" si="0"/>
        <v>n.a.</v>
      </c>
      <c r="D22" s="9" t="str">
        <f t="shared" si="0"/>
        <v>n.a.</v>
      </c>
      <c r="E22" s="9" t="str">
        <f t="shared" si="0"/>
        <v>n.a.</v>
      </c>
      <c r="F22" s="9" t="str">
        <f t="shared" si="0"/>
        <v>n.a.</v>
      </c>
      <c r="G22" s="9" t="str">
        <f t="shared" si="0"/>
        <v>n.a.</v>
      </c>
      <c r="H22" s="9" t="str">
        <f t="shared" si="0"/>
        <v>n.a.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 t="str">
        <f t="shared" si="0"/>
        <v>n.a.</v>
      </c>
      <c r="M22" s="9" t="str">
        <f t="shared" si="0"/>
        <v>n.a.</v>
      </c>
      <c r="N22" s="9" t="str">
        <f t="shared" si="0"/>
        <v>n.a.</v>
      </c>
      <c r="O22" s="9" t="str">
        <f t="shared" si="0"/>
        <v>n.a.</v>
      </c>
      <c r="P22" s="9" t="str">
        <f t="shared" si="0"/>
        <v>n.a.</v>
      </c>
      <c r="Q22" s="9" t="str">
        <f t="shared" si="0"/>
        <v>n.a.</v>
      </c>
      <c r="R22" s="9" t="str">
        <f t="shared" si="0"/>
        <v>n.a.</v>
      </c>
      <c r="S22" s="9" t="str">
        <f t="shared" si="1"/>
        <v>n.a.</v>
      </c>
      <c r="T22" s="9" t="str">
        <f t="shared" si="1"/>
        <v>n.a.</v>
      </c>
      <c r="U22" s="21" t="str">
        <f t="shared" si="1"/>
        <v>n.a.</v>
      </c>
      <c r="V22" s="9" t="str">
        <f t="shared" si="1"/>
        <v>n.a.</v>
      </c>
      <c r="W22" s="9" t="str">
        <f t="shared" si="1"/>
        <v>n.a.</v>
      </c>
      <c r="X22" s="9" t="str">
        <f t="shared" si="1"/>
        <v>n.a.</v>
      </c>
      <c r="Y22" s="66" t="str">
        <f t="shared" si="1"/>
        <v>n.a.</v>
      </c>
    </row>
    <row r="23" spans="1:25">
      <c r="A23" s="29" t="s">
        <v>24</v>
      </c>
      <c r="B23" s="19" t="str">
        <f t="shared" si="2"/>
        <v>n.a.</v>
      </c>
      <c r="C23" s="9" t="str">
        <f t="shared" si="0"/>
        <v>n.a.</v>
      </c>
      <c r="D23" s="9" t="str">
        <f t="shared" si="0"/>
        <v>n.a.</v>
      </c>
      <c r="E23" s="9" t="str">
        <f t="shared" si="0"/>
        <v>n.a.</v>
      </c>
      <c r="F23" s="9" t="str">
        <f t="shared" si="0"/>
        <v>n.a.</v>
      </c>
      <c r="G23" s="9" t="str">
        <f t="shared" si="0"/>
        <v>n.a.</v>
      </c>
      <c r="H23" s="9" t="str">
        <f t="shared" si="0"/>
        <v>n.a.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 t="str">
        <f t="shared" si="0"/>
        <v>n.a.</v>
      </c>
      <c r="M23" s="9" t="str">
        <f t="shared" si="0"/>
        <v>n.a.</v>
      </c>
      <c r="N23" s="9" t="str">
        <f t="shared" si="0"/>
        <v>n.a.</v>
      </c>
      <c r="O23" s="9" t="str">
        <f t="shared" si="0"/>
        <v>n.a.</v>
      </c>
      <c r="P23" s="9" t="str">
        <f t="shared" si="0"/>
        <v>n.a.</v>
      </c>
      <c r="Q23" s="9" t="str">
        <f t="shared" si="0"/>
        <v>n.a.</v>
      </c>
      <c r="R23" s="9" t="str">
        <f t="shared" si="0"/>
        <v>n.a.</v>
      </c>
      <c r="S23" s="9" t="str">
        <f t="shared" si="1"/>
        <v>n.a.</v>
      </c>
      <c r="T23" s="9" t="str">
        <f t="shared" si="1"/>
        <v>n.a.</v>
      </c>
      <c r="U23" s="21" t="str">
        <f t="shared" si="1"/>
        <v>n.a.</v>
      </c>
      <c r="V23" s="9" t="str">
        <f t="shared" si="1"/>
        <v>n.a.</v>
      </c>
      <c r="W23" s="9" t="str">
        <f t="shared" si="1"/>
        <v>n.a.</v>
      </c>
      <c r="X23" s="9" t="str">
        <f t="shared" si="1"/>
        <v>n.a.</v>
      </c>
      <c r="Y23" s="6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 t="str">
        <f>IF(ISERROR((B5/$B5)*100),"..",(B5/$B5)*100)</f>
        <v>..</v>
      </c>
      <c r="C29" s="22" t="str">
        <f t="shared" ref="C29:Y29" si="3">IF(ISERROR((C5/$B5)*100),"..",(C5/$B5)*100)</f>
        <v>..</v>
      </c>
      <c r="D29" s="24" t="str">
        <f t="shared" si="3"/>
        <v>..</v>
      </c>
      <c r="E29" s="24" t="str">
        <f t="shared" si="3"/>
        <v>..</v>
      </c>
      <c r="F29" s="24" t="str">
        <f t="shared" si="3"/>
        <v>..</v>
      </c>
      <c r="G29" s="24" t="str">
        <f t="shared" si="3"/>
        <v>..</v>
      </c>
      <c r="H29" s="24" t="str">
        <f t="shared" si="3"/>
        <v>..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 t="str">
        <f t="shared" si="3"/>
        <v>..</v>
      </c>
      <c r="M29" s="24" t="str">
        <f t="shared" si="3"/>
        <v>..</v>
      </c>
      <c r="N29" s="24" t="str">
        <f t="shared" si="3"/>
        <v>..</v>
      </c>
      <c r="O29" s="24" t="str">
        <f t="shared" si="3"/>
        <v>..</v>
      </c>
      <c r="P29" s="24" t="str">
        <f t="shared" si="3"/>
        <v>..</v>
      </c>
      <c r="Q29" s="24" t="str">
        <f t="shared" si="3"/>
        <v>..</v>
      </c>
      <c r="R29" s="24" t="str">
        <f t="shared" si="3"/>
        <v>..</v>
      </c>
      <c r="S29" s="24" t="str">
        <f t="shared" si="3"/>
        <v>..</v>
      </c>
      <c r="T29" s="24" t="str">
        <f t="shared" si="3"/>
        <v>..</v>
      </c>
      <c r="U29" s="23" t="str">
        <f t="shared" si="3"/>
        <v>..</v>
      </c>
      <c r="V29" s="24" t="str">
        <f t="shared" si="3"/>
        <v>..</v>
      </c>
      <c r="W29" s="24" t="str">
        <f t="shared" si="3"/>
        <v>..</v>
      </c>
      <c r="X29" s="24" t="str">
        <f t="shared" si="3"/>
        <v>..</v>
      </c>
      <c r="Y29" s="66" t="str">
        <f t="shared" si="3"/>
        <v>..</v>
      </c>
    </row>
    <row r="30" spans="1:25">
      <c r="A30" s="5">
        <v>1998</v>
      </c>
      <c r="B30" s="28" t="str">
        <f t="shared" ref="B30:Y40" si="4">IF(ISERROR((B6/$B6)*100),"..",(B6/$B6)*100)</f>
        <v>..</v>
      </c>
      <c r="C30" s="22" t="str">
        <f t="shared" si="4"/>
        <v>..</v>
      </c>
      <c r="D30" s="24" t="str">
        <f t="shared" si="4"/>
        <v>..</v>
      </c>
      <c r="E30" s="24" t="str">
        <f t="shared" si="4"/>
        <v>..</v>
      </c>
      <c r="F30" s="24" t="str">
        <f t="shared" si="4"/>
        <v>..</v>
      </c>
      <c r="G30" s="24" t="str">
        <f t="shared" si="4"/>
        <v>..</v>
      </c>
      <c r="H30" s="24" t="str">
        <f t="shared" si="4"/>
        <v>..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 t="str">
        <f t="shared" si="4"/>
        <v>..</v>
      </c>
      <c r="M30" s="24" t="str">
        <f t="shared" si="4"/>
        <v>..</v>
      </c>
      <c r="N30" s="24" t="str">
        <f t="shared" si="4"/>
        <v>..</v>
      </c>
      <c r="O30" s="24" t="str">
        <f t="shared" si="4"/>
        <v>..</v>
      </c>
      <c r="P30" s="24" t="str">
        <f t="shared" si="4"/>
        <v>..</v>
      </c>
      <c r="Q30" s="24" t="str">
        <f t="shared" si="4"/>
        <v>..</v>
      </c>
      <c r="R30" s="24" t="str">
        <f t="shared" si="4"/>
        <v>..</v>
      </c>
      <c r="S30" s="24" t="str">
        <f t="shared" si="4"/>
        <v>..</v>
      </c>
      <c r="T30" s="24" t="str">
        <f t="shared" si="4"/>
        <v>..</v>
      </c>
      <c r="U30" s="23" t="str">
        <f t="shared" si="4"/>
        <v>..</v>
      </c>
      <c r="V30" s="24" t="str">
        <f t="shared" si="4"/>
        <v>..</v>
      </c>
      <c r="W30" s="24" t="str">
        <f t="shared" si="4"/>
        <v>..</v>
      </c>
      <c r="X30" s="24" t="str">
        <f t="shared" si="4"/>
        <v>..</v>
      </c>
      <c r="Y30" s="66" t="str">
        <f t="shared" si="4"/>
        <v>..</v>
      </c>
    </row>
    <row r="31" spans="1:25">
      <c r="A31" s="5">
        <v>1999</v>
      </c>
      <c r="B31" s="28" t="str">
        <f t="shared" si="4"/>
        <v>..</v>
      </c>
      <c r="C31" s="22" t="str">
        <f t="shared" si="4"/>
        <v>..</v>
      </c>
      <c r="D31" s="24" t="str">
        <f t="shared" si="4"/>
        <v>..</v>
      </c>
      <c r="E31" s="24" t="str">
        <f t="shared" si="4"/>
        <v>..</v>
      </c>
      <c r="F31" s="24" t="str">
        <f t="shared" si="4"/>
        <v>..</v>
      </c>
      <c r="G31" s="24" t="str">
        <f t="shared" si="4"/>
        <v>..</v>
      </c>
      <c r="H31" s="24" t="str">
        <f t="shared" si="4"/>
        <v>..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 t="str">
        <f t="shared" si="4"/>
        <v>..</v>
      </c>
      <c r="M31" s="24" t="str">
        <f t="shared" si="4"/>
        <v>..</v>
      </c>
      <c r="N31" s="24" t="str">
        <f t="shared" si="4"/>
        <v>..</v>
      </c>
      <c r="O31" s="24" t="str">
        <f t="shared" si="4"/>
        <v>..</v>
      </c>
      <c r="P31" s="24" t="str">
        <f t="shared" si="4"/>
        <v>..</v>
      </c>
      <c r="Q31" s="24" t="str">
        <f t="shared" si="4"/>
        <v>..</v>
      </c>
      <c r="R31" s="24" t="str">
        <f t="shared" si="4"/>
        <v>..</v>
      </c>
      <c r="S31" s="24" t="str">
        <f t="shared" si="4"/>
        <v>..</v>
      </c>
      <c r="T31" s="24" t="str">
        <f t="shared" si="4"/>
        <v>..</v>
      </c>
      <c r="U31" s="23" t="str">
        <f t="shared" si="4"/>
        <v>..</v>
      </c>
      <c r="V31" s="24" t="str">
        <f t="shared" si="4"/>
        <v>..</v>
      </c>
      <c r="W31" s="24" t="str">
        <f t="shared" si="4"/>
        <v>..</v>
      </c>
      <c r="X31" s="24" t="str">
        <f t="shared" si="4"/>
        <v>..</v>
      </c>
      <c r="Y31" s="66" t="str">
        <f t="shared" si="4"/>
        <v>..</v>
      </c>
    </row>
    <row r="32" spans="1:25">
      <c r="A32" s="5">
        <v>2000</v>
      </c>
      <c r="B32" s="28" t="str">
        <f t="shared" si="4"/>
        <v>..</v>
      </c>
      <c r="C32" s="22" t="str">
        <f t="shared" si="4"/>
        <v>..</v>
      </c>
      <c r="D32" s="24" t="str">
        <f t="shared" si="4"/>
        <v>..</v>
      </c>
      <c r="E32" s="24" t="str">
        <f t="shared" si="4"/>
        <v>..</v>
      </c>
      <c r="F32" s="24" t="str">
        <f t="shared" si="4"/>
        <v>..</v>
      </c>
      <c r="G32" s="24" t="str">
        <f t="shared" si="4"/>
        <v>..</v>
      </c>
      <c r="H32" s="24" t="str">
        <f t="shared" si="4"/>
        <v>..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 t="str">
        <f t="shared" si="4"/>
        <v>..</v>
      </c>
      <c r="M32" s="24" t="str">
        <f t="shared" si="4"/>
        <v>..</v>
      </c>
      <c r="N32" s="24" t="str">
        <f t="shared" si="4"/>
        <v>..</v>
      </c>
      <c r="O32" s="24" t="str">
        <f t="shared" si="4"/>
        <v>..</v>
      </c>
      <c r="P32" s="24" t="str">
        <f t="shared" si="4"/>
        <v>..</v>
      </c>
      <c r="Q32" s="24" t="str">
        <f t="shared" si="4"/>
        <v>..</v>
      </c>
      <c r="R32" s="24" t="str">
        <f t="shared" si="4"/>
        <v>..</v>
      </c>
      <c r="S32" s="24" t="str">
        <f t="shared" si="4"/>
        <v>..</v>
      </c>
      <c r="T32" s="24" t="str">
        <f t="shared" si="4"/>
        <v>..</v>
      </c>
      <c r="U32" s="23" t="str">
        <f t="shared" si="4"/>
        <v>..</v>
      </c>
      <c r="V32" s="24" t="str">
        <f t="shared" si="4"/>
        <v>..</v>
      </c>
      <c r="W32" s="24" t="str">
        <f t="shared" si="4"/>
        <v>..</v>
      </c>
      <c r="X32" s="24" t="str">
        <f t="shared" si="4"/>
        <v>..</v>
      </c>
      <c r="Y32" s="66" t="str">
        <f t="shared" si="4"/>
        <v>..</v>
      </c>
    </row>
    <row r="33" spans="1:25">
      <c r="A33" s="5">
        <v>2001</v>
      </c>
      <c r="B33" s="28" t="str">
        <f t="shared" si="4"/>
        <v>..</v>
      </c>
      <c r="C33" s="22" t="str">
        <f t="shared" si="4"/>
        <v>..</v>
      </c>
      <c r="D33" s="24" t="str">
        <f t="shared" si="4"/>
        <v>..</v>
      </c>
      <c r="E33" s="24" t="str">
        <f t="shared" si="4"/>
        <v>..</v>
      </c>
      <c r="F33" s="24" t="str">
        <f t="shared" si="4"/>
        <v>..</v>
      </c>
      <c r="G33" s="24" t="str">
        <f t="shared" si="4"/>
        <v>..</v>
      </c>
      <c r="H33" s="24" t="str">
        <f t="shared" si="4"/>
        <v>..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 t="str">
        <f t="shared" si="4"/>
        <v>..</v>
      </c>
      <c r="M33" s="24" t="str">
        <f t="shared" si="4"/>
        <v>..</v>
      </c>
      <c r="N33" s="24" t="str">
        <f t="shared" si="4"/>
        <v>..</v>
      </c>
      <c r="O33" s="24" t="str">
        <f t="shared" si="4"/>
        <v>..</v>
      </c>
      <c r="P33" s="24" t="str">
        <f t="shared" si="4"/>
        <v>..</v>
      </c>
      <c r="Q33" s="24" t="str">
        <f t="shared" si="4"/>
        <v>..</v>
      </c>
      <c r="R33" s="24" t="str">
        <f t="shared" si="4"/>
        <v>..</v>
      </c>
      <c r="S33" s="24" t="str">
        <f t="shared" si="4"/>
        <v>..</v>
      </c>
      <c r="T33" s="24" t="str">
        <f t="shared" si="4"/>
        <v>..</v>
      </c>
      <c r="U33" s="23" t="str">
        <f t="shared" si="4"/>
        <v>..</v>
      </c>
      <c r="V33" s="24" t="str">
        <f t="shared" si="4"/>
        <v>..</v>
      </c>
      <c r="W33" s="24" t="str">
        <f t="shared" si="4"/>
        <v>..</v>
      </c>
      <c r="X33" s="24" t="str">
        <f t="shared" si="4"/>
        <v>..</v>
      </c>
      <c r="Y33" s="66" t="str">
        <f t="shared" si="4"/>
        <v>..</v>
      </c>
    </row>
    <row r="34" spans="1:25">
      <c r="A34" s="5">
        <v>2002</v>
      </c>
      <c r="B34" s="28" t="str">
        <f t="shared" si="4"/>
        <v>..</v>
      </c>
      <c r="C34" s="22" t="str">
        <f t="shared" si="4"/>
        <v>..</v>
      </c>
      <c r="D34" s="24" t="str">
        <f t="shared" si="4"/>
        <v>..</v>
      </c>
      <c r="E34" s="24" t="str">
        <f t="shared" si="4"/>
        <v>..</v>
      </c>
      <c r="F34" s="24" t="str">
        <f t="shared" si="4"/>
        <v>..</v>
      </c>
      <c r="G34" s="24" t="str">
        <f t="shared" si="4"/>
        <v>..</v>
      </c>
      <c r="H34" s="24" t="str">
        <f t="shared" si="4"/>
        <v>..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 t="str">
        <f t="shared" si="4"/>
        <v>..</v>
      </c>
      <c r="M34" s="24" t="str">
        <f t="shared" si="4"/>
        <v>..</v>
      </c>
      <c r="N34" s="24" t="str">
        <f t="shared" si="4"/>
        <v>..</v>
      </c>
      <c r="O34" s="24" t="str">
        <f t="shared" si="4"/>
        <v>..</v>
      </c>
      <c r="P34" s="24" t="str">
        <f t="shared" si="4"/>
        <v>..</v>
      </c>
      <c r="Q34" s="24" t="str">
        <f t="shared" si="4"/>
        <v>..</v>
      </c>
      <c r="R34" s="24" t="str">
        <f t="shared" si="4"/>
        <v>..</v>
      </c>
      <c r="S34" s="24" t="str">
        <f t="shared" si="4"/>
        <v>..</v>
      </c>
      <c r="T34" s="24" t="str">
        <f t="shared" si="4"/>
        <v>..</v>
      </c>
      <c r="U34" s="23" t="str">
        <f t="shared" si="4"/>
        <v>..</v>
      </c>
      <c r="V34" s="24" t="str">
        <f t="shared" si="4"/>
        <v>..</v>
      </c>
      <c r="W34" s="24" t="str">
        <f t="shared" si="4"/>
        <v>..</v>
      </c>
      <c r="X34" s="24" t="str">
        <f t="shared" si="4"/>
        <v>..</v>
      </c>
      <c r="Y34" s="66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 t="str">
        <f t="shared" si="4"/>
        <v>..</v>
      </c>
      <c r="E35" s="24" t="str">
        <f t="shared" si="4"/>
        <v>..</v>
      </c>
      <c r="F35" s="24" t="str">
        <f t="shared" si="4"/>
        <v>..</v>
      </c>
      <c r="G35" s="24" t="str">
        <f t="shared" si="4"/>
        <v>..</v>
      </c>
      <c r="H35" s="24">
        <f t="shared" si="4"/>
        <v>20.110117749672916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 t="str">
        <f t="shared" si="4"/>
        <v>..</v>
      </c>
      <c r="M35" s="24">
        <f t="shared" si="4"/>
        <v>7.8445268207588308</v>
      </c>
      <c r="N35" s="24" t="str">
        <f t="shared" si="4"/>
        <v>..</v>
      </c>
      <c r="O35" s="24">
        <f t="shared" si="4"/>
        <v>0</v>
      </c>
      <c r="P35" s="24">
        <f t="shared" si="4"/>
        <v>17.940470998691673</v>
      </c>
      <c r="Q35" s="24" t="str">
        <f t="shared" si="4"/>
        <v>..</v>
      </c>
      <c r="R35" s="24" t="str">
        <f t="shared" si="4"/>
        <v>..</v>
      </c>
      <c r="S35" s="24" t="str">
        <f t="shared" si="4"/>
        <v>..</v>
      </c>
      <c r="T35" s="24" t="str">
        <f t="shared" si="4"/>
        <v>..</v>
      </c>
      <c r="U35" s="23" t="str">
        <f t="shared" si="4"/>
        <v>..</v>
      </c>
      <c r="V35" s="24" t="str">
        <f t="shared" si="4"/>
        <v>..</v>
      </c>
      <c r="W35" s="24">
        <f t="shared" si="4"/>
        <v>27.600305276929788</v>
      </c>
      <c r="X35" s="24" t="str">
        <f t="shared" si="4"/>
        <v>..</v>
      </c>
      <c r="Y35" s="66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 t="str">
        <f t="shared" si="4"/>
        <v>..</v>
      </c>
      <c r="E36" s="24" t="str">
        <f t="shared" si="4"/>
        <v>..</v>
      </c>
      <c r="F36" s="24" t="str">
        <f t="shared" si="4"/>
        <v>..</v>
      </c>
      <c r="G36" s="24" t="str">
        <f t="shared" si="4"/>
        <v>..</v>
      </c>
      <c r="H36" s="24">
        <f t="shared" si="4"/>
        <v>18.043041606886657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 t="str">
        <f t="shared" si="4"/>
        <v>..</v>
      </c>
      <c r="M36" s="24" t="str">
        <f t="shared" si="4"/>
        <v>..</v>
      </c>
      <c r="N36" s="24" t="str">
        <f t="shared" si="4"/>
        <v>..</v>
      </c>
      <c r="O36" s="24">
        <f t="shared" si="4"/>
        <v>9.5667144906743182</v>
      </c>
      <c r="P36" s="24">
        <f t="shared" si="4"/>
        <v>16.723098995695835</v>
      </c>
      <c r="Q36" s="24" t="str">
        <f t="shared" si="4"/>
        <v>..</v>
      </c>
      <c r="R36" s="24" t="str">
        <f t="shared" si="4"/>
        <v>..</v>
      </c>
      <c r="S36" s="24" t="str">
        <f t="shared" si="4"/>
        <v>..</v>
      </c>
      <c r="T36" s="24" t="str">
        <f t="shared" si="4"/>
        <v>..</v>
      </c>
      <c r="U36" s="23" t="str">
        <f t="shared" si="4"/>
        <v>..</v>
      </c>
      <c r="V36" s="24" t="str">
        <f t="shared" si="4"/>
        <v>..</v>
      </c>
      <c r="W36" s="24">
        <f t="shared" si="4"/>
        <v>26.324246771879483</v>
      </c>
      <c r="X36" s="24" t="str">
        <f t="shared" si="4"/>
        <v>..</v>
      </c>
      <c r="Y36" s="66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>
        <f t="shared" si="4"/>
        <v>3.4668018246325394</v>
      </c>
      <c r="E37" s="24" t="str">
        <f t="shared" si="4"/>
        <v>..</v>
      </c>
      <c r="F37" s="24" t="str">
        <f t="shared" si="4"/>
        <v>..</v>
      </c>
      <c r="G37" s="24">
        <f t="shared" si="4"/>
        <v>4.4754181449569188</v>
      </c>
      <c r="H37" s="24">
        <f t="shared" si="4"/>
        <v>19.422199695894577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 t="str">
        <f t="shared" si="4"/>
        <v>..</v>
      </c>
      <c r="M37" s="24">
        <f t="shared" si="4"/>
        <v>7.4100354789660416</v>
      </c>
      <c r="N37" s="24" t="str">
        <f t="shared" si="4"/>
        <v>..</v>
      </c>
      <c r="O37" s="24">
        <f t="shared" si="4"/>
        <v>7.8864673086670045</v>
      </c>
      <c r="P37" s="24">
        <f t="shared" si="4"/>
        <v>13.431322858590978</v>
      </c>
      <c r="Q37" s="24" t="str">
        <f t="shared" si="4"/>
        <v>..</v>
      </c>
      <c r="R37" s="24" t="str">
        <f t="shared" si="4"/>
        <v>..</v>
      </c>
      <c r="S37" s="24" t="str">
        <f t="shared" si="4"/>
        <v>..</v>
      </c>
      <c r="T37" s="24" t="str">
        <f t="shared" si="4"/>
        <v>..</v>
      </c>
      <c r="U37" s="23" t="str">
        <f t="shared" si="4"/>
        <v>..</v>
      </c>
      <c r="V37" s="24" t="str">
        <f t="shared" si="4"/>
        <v>..</v>
      </c>
      <c r="W37" s="24">
        <f t="shared" si="4"/>
        <v>28.509883426254433</v>
      </c>
      <c r="X37" s="24" t="str">
        <f t="shared" si="4"/>
        <v>..</v>
      </c>
      <c r="Y37" s="66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>
        <f t="shared" si="4"/>
        <v>3.2891355740569428</v>
      </c>
      <c r="E38" s="24" t="str">
        <f t="shared" si="4"/>
        <v>..</v>
      </c>
      <c r="F38" s="24" t="str">
        <f t="shared" si="4"/>
        <v>..</v>
      </c>
      <c r="G38" s="24">
        <f t="shared" si="4"/>
        <v>5.1752492548052222</v>
      </c>
      <c r="H38" s="24">
        <f t="shared" si="4"/>
        <v>16.872237640045228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 t="str">
        <f t="shared" si="4"/>
        <v>..</v>
      </c>
      <c r="M38" s="24">
        <f t="shared" si="4"/>
        <v>6.624524617124063</v>
      </c>
      <c r="N38" s="24" t="str">
        <f t="shared" si="4"/>
        <v>..</v>
      </c>
      <c r="O38" s="24">
        <f t="shared" si="4"/>
        <v>10.222016651248843</v>
      </c>
      <c r="P38" s="24">
        <f t="shared" si="4"/>
        <v>15.304758968033717</v>
      </c>
      <c r="Q38" s="24" t="str">
        <f t="shared" si="4"/>
        <v>..</v>
      </c>
      <c r="R38" s="24" t="str">
        <f t="shared" si="4"/>
        <v>..</v>
      </c>
      <c r="S38" s="24" t="str">
        <f t="shared" si="4"/>
        <v>..</v>
      </c>
      <c r="T38" s="24" t="str">
        <f t="shared" si="4"/>
        <v>..</v>
      </c>
      <c r="U38" s="23" t="str">
        <f t="shared" si="4"/>
        <v>..</v>
      </c>
      <c r="V38" s="24" t="str">
        <f t="shared" si="4"/>
        <v>..</v>
      </c>
      <c r="W38" s="24">
        <f t="shared" si="4"/>
        <v>26.261691849110907</v>
      </c>
      <c r="X38" s="24" t="str">
        <f t="shared" si="4"/>
        <v>..</v>
      </c>
      <c r="Y38" s="66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>
        <f t="shared" si="4"/>
        <v>3.005077070850295</v>
      </c>
      <c r="E39" s="24" t="str">
        <f t="shared" si="4"/>
        <v>..</v>
      </c>
      <c r="F39" s="24" t="str">
        <f t="shared" si="4"/>
        <v>..</v>
      </c>
      <c r="G39" s="24">
        <f t="shared" si="4"/>
        <v>4.9307048438000267</v>
      </c>
      <c r="H39" s="24" t="str">
        <f t="shared" si="4"/>
        <v>..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 t="str">
        <f t="shared" si="4"/>
        <v>..</v>
      </c>
      <c r="M39" s="24">
        <f t="shared" si="4"/>
        <v>8.0958697342542187</v>
      </c>
      <c r="N39" s="24" t="str">
        <f t="shared" si="4"/>
        <v>..</v>
      </c>
      <c r="O39" s="24">
        <f t="shared" si="4"/>
        <v>11.01861592645108</v>
      </c>
      <c r="P39" s="24">
        <f t="shared" si="4"/>
        <v>11.878516214609155</v>
      </c>
      <c r="Q39" s="24" t="str">
        <f t="shared" si="4"/>
        <v>..</v>
      </c>
      <c r="R39" s="24" t="str">
        <f t="shared" si="4"/>
        <v>..</v>
      </c>
      <c r="S39" s="24" t="str">
        <f t="shared" si="4"/>
        <v>..</v>
      </c>
      <c r="T39" s="24" t="str">
        <f t="shared" si="4"/>
        <v>..</v>
      </c>
      <c r="U39" s="23" t="str">
        <f t="shared" si="4"/>
        <v>..</v>
      </c>
      <c r="V39" s="24" t="str">
        <f t="shared" si="4"/>
        <v>..</v>
      </c>
      <c r="W39" s="24">
        <f t="shared" si="4"/>
        <v>31.331473265334125</v>
      </c>
      <c r="X39" s="24" t="str">
        <f t="shared" si="4"/>
        <v>..</v>
      </c>
      <c r="Y39" s="66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>
        <f t="shared" si="4"/>
        <v>3.9133631171181364</v>
      </c>
      <c r="E40" s="24" t="str">
        <f t="shared" si="4"/>
        <v>..</v>
      </c>
      <c r="F40" s="24" t="str">
        <f t="shared" si="4"/>
        <v>..</v>
      </c>
      <c r="G40" s="24">
        <f t="shared" si="4"/>
        <v>6.3394220437708535</v>
      </c>
      <c r="H40" s="24" t="str">
        <f t="shared" si="4"/>
        <v>..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 t="str">
        <f t="shared" si="4"/>
        <v>..</v>
      </c>
      <c r="M40" s="24">
        <f t="shared" si="4"/>
        <v>8.4883786687779228</v>
      </c>
      <c r="N40" s="24" t="str">
        <f t="shared" si="4"/>
        <v>..</v>
      </c>
      <c r="O40" s="24">
        <f t="shared" si="4"/>
        <v>10.015268902335576</v>
      </c>
      <c r="P40" s="24">
        <f t="shared" si="4"/>
        <v>13.057739071424532</v>
      </c>
      <c r="Q40" s="24" t="str">
        <f t="shared" ref="Q40:Y40" si="5">IF(ISERROR((Q16/$B16)*100),"..",(Q16/$B16)*100)</f>
        <v>..</v>
      </c>
      <c r="R40" s="24" t="str">
        <f t="shared" si="5"/>
        <v>..</v>
      </c>
      <c r="S40" s="24" t="str">
        <f t="shared" si="5"/>
        <v>..</v>
      </c>
      <c r="T40" s="24" t="str">
        <f t="shared" si="5"/>
        <v>..</v>
      </c>
      <c r="U40" s="23" t="str">
        <f t="shared" si="5"/>
        <v>..</v>
      </c>
      <c r="V40" s="24" t="str">
        <f t="shared" si="5"/>
        <v>..</v>
      </c>
      <c r="W40" s="24">
        <f t="shared" si="5"/>
        <v>27.003336537917775</v>
      </c>
      <c r="X40" s="24" t="str">
        <f t="shared" si="5"/>
        <v>..</v>
      </c>
      <c r="Y40" s="6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>
        <f t="shared" si="6"/>
        <v>3.1671065425753575</v>
      </c>
      <c r="E41" s="24" t="str">
        <f t="shared" si="6"/>
        <v>..</v>
      </c>
      <c r="F41" s="24" t="str">
        <f t="shared" si="6"/>
        <v>..</v>
      </c>
      <c r="G41" s="24">
        <f t="shared" si="6"/>
        <v>7.1884984025559113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>
        <f t="shared" si="6"/>
        <v>8.8067787192665641</v>
      </c>
      <c r="N41" s="24" t="str">
        <f t="shared" si="6"/>
        <v>..</v>
      </c>
      <c r="O41" s="24">
        <f t="shared" si="6"/>
        <v>7.0912626753715795</v>
      </c>
      <c r="P41" s="24">
        <f t="shared" si="6"/>
        <v>7.3968606750937642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 t="str">
        <f t="shared" si="6"/>
        <v>..</v>
      </c>
      <c r="W41" s="24">
        <f t="shared" si="6"/>
        <v>36.317544103347686</v>
      </c>
      <c r="X41" s="24" t="str">
        <f t="shared" si="6"/>
        <v>..</v>
      </c>
      <c r="Y41" s="66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>
        <f t="shared" si="6"/>
        <v>2.8313043478260873</v>
      </c>
      <c r="E42" s="24" t="str">
        <f t="shared" si="6"/>
        <v>..</v>
      </c>
      <c r="F42" s="24" t="str">
        <f t="shared" si="6"/>
        <v>..</v>
      </c>
      <c r="G42" s="24">
        <f t="shared" si="6"/>
        <v>7.6730434782608699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>
        <f t="shared" si="6"/>
        <v>8.2295652173913041</v>
      </c>
      <c r="N42" s="24" t="str">
        <f t="shared" si="6"/>
        <v>..</v>
      </c>
      <c r="O42" s="24" t="str">
        <f t="shared" si="6"/>
        <v>..</v>
      </c>
      <c r="P42" s="24">
        <f t="shared" si="6"/>
        <v>7.1026086956521741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 t="str">
        <f t="shared" si="6"/>
        <v>..</v>
      </c>
      <c r="W42" s="24">
        <f t="shared" si="6"/>
        <v>32.646956521739128</v>
      </c>
      <c r="X42" s="24" t="str">
        <f t="shared" si="6"/>
        <v>..</v>
      </c>
      <c r="Y42" s="66" t="str">
        <f t="shared" si="6"/>
        <v>..</v>
      </c>
    </row>
    <row r="44" spans="1:25">
      <c r="B44" s="1" t="s">
        <v>20</v>
      </c>
      <c r="C44" s="1" t="s">
        <v>92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L45" s="1" t="s">
        <v>93</v>
      </c>
    </row>
    <row r="46" spans="1:25">
      <c r="K46" s="1" t="s">
        <v>20</v>
      </c>
      <c r="L46" s="1" t="s">
        <v>92</v>
      </c>
      <c r="V46" s="1" t="s">
        <v>20</v>
      </c>
      <c r="W46" s="1" t="s">
        <v>92</v>
      </c>
    </row>
    <row r="49" spans="1:25" ht="12.75">
      <c r="B49" s="7" t="str">
        <f>'Table of Contents'!B73</f>
        <v>Table 54: Real Gross M&amp;E Investment, Nova Scotia, Business Sector Industries, 1997-2010</v>
      </c>
      <c r="K49" s="7" t="str">
        <f>B49 &amp; " (continued)"</f>
        <v>Table 54: Real Gross M&amp;E Investment, Nova Scotia, Business Sector Industries, 1997-2010 (continued)</v>
      </c>
      <c r="V49" s="7" t="str">
        <f>K49</f>
        <v>Table 54: Real Gross M&amp;E Investment, Nova Scotia, Business Sector Industries, 1997-2010 (continued)</v>
      </c>
    </row>
    <row r="51" spans="1:25" ht="33.75">
      <c r="A51" s="4"/>
      <c r="B51" s="26" t="s">
        <v>4</v>
      </c>
      <c r="C51" s="14" t="s">
        <v>3</v>
      </c>
      <c r="D51" s="3" t="s">
        <v>2</v>
      </c>
      <c r="E51" s="3" t="s">
        <v>1</v>
      </c>
      <c r="F51" s="3" t="s">
        <v>0</v>
      </c>
      <c r="G51" s="3" t="s">
        <v>5</v>
      </c>
      <c r="H51" s="3" t="s">
        <v>6</v>
      </c>
      <c r="I51" s="3" t="s">
        <v>7</v>
      </c>
      <c r="J51" s="16" t="s">
        <v>8</v>
      </c>
      <c r="K51" s="3" t="s">
        <v>9</v>
      </c>
      <c r="L51" s="3" t="s">
        <v>10</v>
      </c>
      <c r="M51" s="3" t="s">
        <v>11</v>
      </c>
      <c r="N51" s="3" t="s">
        <v>12</v>
      </c>
      <c r="O51" s="3" t="s">
        <v>13</v>
      </c>
      <c r="P51" s="3" t="s">
        <v>18</v>
      </c>
      <c r="Q51" s="3" t="s">
        <v>14</v>
      </c>
      <c r="R51" s="3" t="s">
        <v>19</v>
      </c>
      <c r="S51" s="3" t="s">
        <v>15</v>
      </c>
      <c r="T51" s="3" t="s">
        <v>16</v>
      </c>
      <c r="U51" s="16" t="s">
        <v>17</v>
      </c>
      <c r="V51" s="3" t="s">
        <v>29</v>
      </c>
      <c r="W51" s="3" t="s">
        <v>27</v>
      </c>
      <c r="X51" s="3" t="s">
        <v>28</v>
      </c>
      <c r="Y51" s="30" t="s">
        <v>34</v>
      </c>
    </row>
    <row r="52" spans="1:25">
      <c r="A52" s="5"/>
      <c r="B52" s="77" t="s">
        <v>60</v>
      </c>
      <c r="C52" s="78"/>
      <c r="D52" s="78"/>
      <c r="E52" s="78"/>
      <c r="F52" s="78"/>
      <c r="G52" s="78"/>
      <c r="H52" s="78"/>
      <c r="I52" s="78"/>
      <c r="J52" s="78"/>
      <c r="K52" s="78" t="s">
        <v>60</v>
      </c>
      <c r="L52" s="78"/>
      <c r="M52" s="78"/>
      <c r="N52" s="78"/>
      <c r="O52" s="78"/>
      <c r="P52" s="78"/>
      <c r="Q52" s="78"/>
      <c r="R52" s="78"/>
      <c r="S52" s="78"/>
      <c r="T52" s="78"/>
      <c r="U52" s="79"/>
      <c r="V52" s="75" t="s">
        <v>60</v>
      </c>
      <c r="W52" s="76"/>
      <c r="X52" s="76"/>
      <c r="Y52" s="76"/>
    </row>
    <row r="53" spans="1:25">
      <c r="A53" s="5">
        <v>1997</v>
      </c>
      <c r="B53" s="27">
        <v>2035.5</v>
      </c>
      <c r="C53" s="15" t="s">
        <v>33</v>
      </c>
      <c r="D53" s="25">
        <v>52.6</v>
      </c>
      <c r="E53" s="25">
        <v>37.700000000000003</v>
      </c>
      <c r="F53" s="25" t="s">
        <v>33</v>
      </c>
      <c r="G53" s="25">
        <v>68.7</v>
      </c>
      <c r="H53" s="25">
        <v>861.5</v>
      </c>
      <c r="I53" s="25" t="s">
        <v>33</v>
      </c>
      <c r="J53" s="17" t="s">
        <v>33</v>
      </c>
      <c r="K53" s="25" t="s">
        <v>33</v>
      </c>
      <c r="L53" s="25" t="s">
        <v>33</v>
      </c>
      <c r="M53" s="25">
        <v>90.4</v>
      </c>
      <c r="N53" s="25" t="s">
        <v>33</v>
      </c>
      <c r="O53" s="25">
        <v>160.69999999999999</v>
      </c>
      <c r="P53" s="25">
        <v>302.60000000000002</v>
      </c>
      <c r="Q53" s="25" t="s">
        <v>33</v>
      </c>
      <c r="R53" s="25" t="s">
        <v>33</v>
      </c>
      <c r="S53" s="25" t="s">
        <v>33</v>
      </c>
      <c r="T53" s="25" t="s">
        <v>33</v>
      </c>
      <c r="U53" s="17" t="s">
        <v>33</v>
      </c>
      <c r="V53" s="25" t="s">
        <v>33</v>
      </c>
      <c r="W53" s="25">
        <v>1083.5</v>
      </c>
      <c r="X53" s="25" t="s">
        <v>33</v>
      </c>
      <c r="Y53" s="66" t="s">
        <v>33</v>
      </c>
    </row>
    <row r="54" spans="1:25">
      <c r="A54" s="5">
        <v>1998</v>
      </c>
      <c r="B54" s="27">
        <v>1450</v>
      </c>
      <c r="C54" s="15" t="s">
        <v>33</v>
      </c>
      <c r="D54" s="25">
        <v>80.3</v>
      </c>
      <c r="E54" s="25">
        <v>60.1</v>
      </c>
      <c r="F54" s="25" t="s">
        <v>33</v>
      </c>
      <c r="G54" s="25">
        <v>70.5</v>
      </c>
      <c r="H54" s="25">
        <v>294.5</v>
      </c>
      <c r="I54" s="25" t="s">
        <v>33</v>
      </c>
      <c r="J54" s="17" t="s">
        <v>33</v>
      </c>
      <c r="K54" s="25" t="s">
        <v>33</v>
      </c>
      <c r="L54" s="25" t="s">
        <v>33</v>
      </c>
      <c r="M54" s="25">
        <v>73</v>
      </c>
      <c r="N54" s="25" t="s">
        <v>33</v>
      </c>
      <c r="O54" s="25">
        <v>121.2</v>
      </c>
      <c r="P54" s="25">
        <v>241.8</v>
      </c>
      <c r="Q54" s="25" t="s">
        <v>33</v>
      </c>
      <c r="R54" s="25" t="s">
        <v>33</v>
      </c>
      <c r="S54" s="25" t="s">
        <v>33</v>
      </c>
      <c r="T54" s="25" t="s">
        <v>33</v>
      </c>
      <c r="U54" s="17" t="s">
        <v>33</v>
      </c>
      <c r="V54" s="25" t="s">
        <v>33</v>
      </c>
      <c r="W54" s="25">
        <v>480.7</v>
      </c>
      <c r="X54" s="25" t="s">
        <v>33</v>
      </c>
      <c r="Y54" s="66" t="s">
        <v>33</v>
      </c>
    </row>
    <row r="55" spans="1:25">
      <c r="A55" s="5">
        <v>1999</v>
      </c>
      <c r="B55" s="27">
        <v>1772.6</v>
      </c>
      <c r="C55" s="15" t="s">
        <v>33</v>
      </c>
      <c r="D55" s="25">
        <v>58.9</v>
      </c>
      <c r="E55" s="25">
        <v>59.1</v>
      </c>
      <c r="F55" s="25" t="s">
        <v>33</v>
      </c>
      <c r="G55" s="25">
        <v>88.7</v>
      </c>
      <c r="H55" s="25">
        <v>365</v>
      </c>
      <c r="I55" s="25" t="s">
        <v>33</v>
      </c>
      <c r="J55" s="17" t="s">
        <v>33</v>
      </c>
      <c r="K55" s="25" t="s">
        <v>33</v>
      </c>
      <c r="L55" s="25" t="s">
        <v>33</v>
      </c>
      <c r="M55" s="25">
        <v>78</v>
      </c>
      <c r="N55" s="25" t="s">
        <v>33</v>
      </c>
      <c r="O55" s="25">
        <v>200.7</v>
      </c>
      <c r="P55" s="25">
        <v>327.7</v>
      </c>
      <c r="Q55" s="25" t="s">
        <v>33</v>
      </c>
      <c r="R55" s="25" t="s">
        <v>33</v>
      </c>
      <c r="S55" s="25" t="s">
        <v>33</v>
      </c>
      <c r="T55" s="25" t="s">
        <v>33</v>
      </c>
      <c r="U55" s="17" t="s">
        <v>33</v>
      </c>
      <c r="V55" s="25" t="s">
        <v>33</v>
      </c>
      <c r="W55" s="25">
        <v>531.4</v>
      </c>
      <c r="X55" s="25" t="s">
        <v>33</v>
      </c>
      <c r="Y55" s="66" t="s">
        <v>33</v>
      </c>
    </row>
    <row r="56" spans="1:25">
      <c r="A56" s="5">
        <v>2000</v>
      </c>
      <c r="B56" s="27">
        <v>1852.7</v>
      </c>
      <c r="C56" s="15" t="s">
        <v>33</v>
      </c>
      <c r="D56" s="25">
        <v>58.4</v>
      </c>
      <c r="E56" s="25">
        <v>62</v>
      </c>
      <c r="F56" s="25" t="s">
        <v>33</v>
      </c>
      <c r="G56" s="25">
        <v>88</v>
      </c>
      <c r="H56" s="25">
        <v>364.6</v>
      </c>
      <c r="I56" s="25" t="s">
        <v>33</v>
      </c>
      <c r="J56" s="17" t="s">
        <v>33</v>
      </c>
      <c r="K56" s="25" t="s">
        <v>33</v>
      </c>
      <c r="L56" s="25" t="s">
        <v>33</v>
      </c>
      <c r="M56" s="25">
        <v>72.599999999999994</v>
      </c>
      <c r="N56" s="25" t="s">
        <v>33</v>
      </c>
      <c r="O56" s="25">
        <v>258.8</v>
      </c>
      <c r="P56" s="25">
        <v>353.4</v>
      </c>
      <c r="Q56" s="25" t="s">
        <v>33</v>
      </c>
      <c r="R56" s="25" t="s">
        <v>33</v>
      </c>
      <c r="S56" s="25" t="s">
        <v>33</v>
      </c>
      <c r="T56" s="25" t="s">
        <v>33</v>
      </c>
      <c r="U56" s="17" t="s">
        <v>33</v>
      </c>
      <c r="V56" s="25" t="s">
        <v>33</v>
      </c>
      <c r="W56" s="25">
        <v>557.4</v>
      </c>
      <c r="X56" s="25" t="s">
        <v>33</v>
      </c>
      <c r="Y56" s="66" t="s">
        <v>33</v>
      </c>
    </row>
    <row r="57" spans="1:25">
      <c r="A57" s="5">
        <v>2001</v>
      </c>
      <c r="B57" s="27">
        <v>1826.4</v>
      </c>
      <c r="C57" s="15" t="s">
        <v>33</v>
      </c>
      <c r="D57" s="25">
        <v>53.6</v>
      </c>
      <c r="E57" s="25">
        <v>26.6</v>
      </c>
      <c r="F57" s="25" t="s">
        <v>33</v>
      </c>
      <c r="G57" s="25">
        <v>86</v>
      </c>
      <c r="H57" s="25">
        <v>372.4</v>
      </c>
      <c r="I57" s="25" t="s">
        <v>33</v>
      </c>
      <c r="J57" s="17" t="s">
        <v>33</v>
      </c>
      <c r="K57" s="25" t="s">
        <v>33</v>
      </c>
      <c r="L57" s="25" t="s">
        <v>33</v>
      </c>
      <c r="M57" s="25">
        <v>115.4</v>
      </c>
      <c r="N57" s="25" t="s">
        <v>33</v>
      </c>
      <c r="O57" s="25">
        <v>259.5</v>
      </c>
      <c r="P57" s="25">
        <v>291.7</v>
      </c>
      <c r="Q57" s="25" t="s">
        <v>33</v>
      </c>
      <c r="R57" s="25" t="s">
        <v>33</v>
      </c>
      <c r="S57" s="25" t="s">
        <v>33</v>
      </c>
      <c r="T57" s="25" t="s">
        <v>33</v>
      </c>
      <c r="U57" s="17" t="s">
        <v>33</v>
      </c>
      <c r="V57" s="25" t="s">
        <v>33</v>
      </c>
      <c r="W57" s="25">
        <v>494.1</v>
      </c>
      <c r="X57" s="25" t="s">
        <v>33</v>
      </c>
      <c r="Y57" s="66" t="s">
        <v>33</v>
      </c>
    </row>
    <row r="58" spans="1:25">
      <c r="A58" s="5">
        <v>2002</v>
      </c>
      <c r="B58" s="27">
        <v>2095.1999999999998</v>
      </c>
      <c r="C58" s="15" t="s">
        <v>33</v>
      </c>
      <c r="D58" s="25">
        <v>75</v>
      </c>
      <c r="E58" s="25" t="s">
        <v>33</v>
      </c>
      <c r="F58" s="25" t="s">
        <v>33</v>
      </c>
      <c r="G58" s="25">
        <v>70.7</v>
      </c>
      <c r="H58" s="25">
        <v>368.5</v>
      </c>
      <c r="I58" s="25" t="s">
        <v>33</v>
      </c>
      <c r="J58" s="17" t="s">
        <v>33</v>
      </c>
      <c r="K58" s="25" t="s">
        <v>33</v>
      </c>
      <c r="L58" s="25" t="s">
        <v>33</v>
      </c>
      <c r="M58" s="25">
        <v>145.9</v>
      </c>
      <c r="N58" s="25" t="s">
        <v>33</v>
      </c>
      <c r="O58" s="25">
        <v>267.5</v>
      </c>
      <c r="P58" s="25">
        <v>319.2</v>
      </c>
      <c r="Q58" s="25" t="s">
        <v>33</v>
      </c>
      <c r="R58" s="25" t="s">
        <v>33</v>
      </c>
      <c r="S58" s="25" t="s">
        <v>33</v>
      </c>
      <c r="T58" s="25" t="s">
        <v>33</v>
      </c>
      <c r="U58" s="17" t="s">
        <v>33</v>
      </c>
      <c r="V58" s="25" t="s">
        <v>33</v>
      </c>
      <c r="W58" s="25">
        <v>583.70000000000005</v>
      </c>
      <c r="X58" s="25" t="s">
        <v>33</v>
      </c>
      <c r="Y58" s="66" t="s">
        <v>33</v>
      </c>
    </row>
    <row r="59" spans="1:25">
      <c r="A59" s="5">
        <v>2003</v>
      </c>
      <c r="B59" s="27">
        <v>1927.6</v>
      </c>
      <c r="C59" s="15" t="s">
        <v>33</v>
      </c>
      <c r="D59" s="25">
        <v>82.8</v>
      </c>
      <c r="E59" s="25" t="s">
        <v>33</v>
      </c>
      <c r="F59" s="25" t="s">
        <v>33</v>
      </c>
      <c r="G59" s="25">
        <v>79.5</v>
      </c>
      <c r="H59" s="25">
        <v>395.1</v>
      </c>
      <c r="I59" s="25" t="s">
        <v>33</v>
      </c>
      <c r="J59" s="17" t="s">
        <v>33</v>
      </c>
      <c r="K59" s="25" t="s">
        <v>33</v>
      </c>
      <c r="L59" s="25" t="s">
        <v>33</v>
      </c>
      <c r="M59" s="25">
        <v>151.30000000000001</v>
      </c>
      <c r="N59" s="25" t="s">
        <v>33</v>
      </c>
      <c r="O59" s="25">
        <v>225.2</v>
      </c>
      <c r="P59" s="25">
        <v>338.8</v>
      </c>
      <c r="Q59" s="25" t="s">
        <v>33</v>
      </c>
      <c r="R59" s="25" t="s">
        <v>33</v>
      </c>
      <c r="S59" s="25" t="s">
        <v>33</v>
      </c>
      <c r="T59" s="25" t="s">
        <v>33</v>
      </c>
      <c r="U59" s="17" t="s">
        <v>33</v>
      </c>
      <c r="V59" s="25" t="s">
        <v>33</v>
      </c>
      <c r="W59" s="25">
        <v>536.70000000000005</v>
      </c>
      <c r="X59" s="25" t="s">
        <v>33</v>
      </c>
      <c r="Y59" s="66" t="s">
        <v>33</v>
      </c>
    </row>
    <row r="60" spans="1:25">
      <c r="A60" s="5">
        <v>2004</v>
      </c>
      <c r="B60" s="27">
        <v>1933.8</v>
      </c>
      <c r="C60" s="15" t="s">
        <v>33</v>
      </c>
      <c r="D60" s="25">
        <v>75.5</v>
      </c>
      <c r="E60" s="25" t="s">
        <v>33</v>
      </c>
      <c r="F60" s="25" t="s">
        <v>33</v>
      </c>
      <c r="G60" s="25">
        <v>92.6</v>
      </c>
      <c r="H60" s="25">
        <v>352.8</v>
      </c>
      <c r="I60" s="25" t="s">
        <v>33</v>
      </c>
      <c r="J60" s="17" t="s">
        <v>33</v>
      </c>
      <c r="K60" s="25" t="s">
        <v>33</v>
      </c>
      <c r="L60" s="25" t="s">
        <v>33</v>
      </c>
      <c r="M60" s="25">
        <v>161.80000000000001</v>
      </c>
      <c r="N60" s="25" t="s">
        <v>33</v>
      </c>
      <c r="O60" s="25">
        <v>200.1</v>
      </c>
      <c r="P60" s="25">
        <v>313.3</v>
      </c>
      <c r="Q60" s="25" t="s">
        <v>33</v>
      </c>
      <c r="R60" s="25" t="s">
        <v>33</v>
      </c>
      <c r="S60" s="25" t="s">
        <v>33</v>
      </c>
      <c r="T60" s="25" t="s">
        <v>33</v>
      </c>
      <c r="U60" s="17" t="s">
        <v>33</v>
      </c>
      <c r="V60" s="25" t="s">
        <v>33</v>
      </c>
      <c r="W60" s="25">
        <v>510.7</v>
      </c>
      <c r="X60" s="25" t="s">
        <v>33</v>
      </c>
      <c r="Y60" s="66" t="s">
        <v>33</v>
      </c>
    </row>
    <row r="61" spans="1:25">
      <c r="A61" s="5">
        <v>2005</v>
      </c>
      <c r="B61" s="27">
        <v>2279.6999999999998</v>
      </c>
      <c r="C61" s="15" t="s">
        <v>33</v>
      </c>
      <c r="D61" s="25">
        <v>74</v>
      </c>
      <c r="E61" s="25" t="s">
        <v>33</v>
      </c>
      <c r="F61" s="25" t="s">
        <v>33</v>
      </c>
      <c r="G61" s="25">
        <v>100.5</v>
      </c>
      <c r="H61" s="25">
        <v>446.8</v>
      </c>
      <c r="I61" s="25" t="s">
        <v>33</v>
      </c>
      <c r="J61" s="17" t="s">
        <v>33</v>
      </c>
      <c r="K61" s="25" t="s">
        <v>33</v>
      </c>
      <c r="L61" s="25" t="s">
        <v>33</v>
      </c>
      <c r="M61" s="25">
        <v>166.8</v>
      </c>
      <c r="N61" s="25" t="s">
        <v>33</v>
      </c>
      <c r="O61" s="25">
        <v>198.4</v>
      </c>
      <c r="P61" s="25">
        <v>296</v>
      </c>
      <c r="Q61" s="25" t="s">
        <v>33</v>
      </c>
      <c r="R61" s="25" t="s">
        <v>33</v>
      </c>
      <c r="S61" s="25" t="s">
        <v>33</v>
      </c>
      <c r="T61" s="25" t="s">
        <v>33</v>
      </c>
      <c r="U61" s="17" t="s">
        <v>33</v>
      </c>
      <c r="V61" s="25" t="s">
        <v>33</v>
      </c>
      <c r="W61" s="25">
        <v>648.20000000000005</v>
      </c>
      <c r="X61" s="25" t="s">
        <v>33</v>
      </c>
      <c r="Y61" s="66" t="s">
        <v>33</v>
      </c>
    </row>
    <row r="62" spans="1:25">
      <c r="A62" s="5">
        <v>2006</v>
      </c>
      <c r="B62" s="27">
        <v>2326.6</v>
      </c>
      <c r="C62" s="15" t="s">
        <v>33</v>
      </c>
      <c r="D62" s="25">
        <v>70.900000000000006</v>
      </c>
      <c r="E62" s="25" t="s">
        <v>33</v>
      </c>
      <c r="F62" s="25" t="s">
        <v>33</v>
      </c>
      <c r="G62" s="25">
        <v>117.6</v>
      </c>
      <c r="H62" s="25">
        <v>395.8</v>
      </c>
      <c r="I62" s="25" t="s">
        <v>33</v>
      </c>
      <c r="J62" s="17" t="s">
        <v>33</v>
      </c>
      <c r="K62" s="25" t="s">
        <v>33</v>
      </c>
      <c r="L62" s="25" t="s">
        <v>33</v>
      </c>
      <c r="M62" s="25">
        <v>152.19999999999999</v>
      </c>
      <c r="N62" s="25" t="s">
        <v>33</v>
      </c>
      <c r="O62" s="25">
        <v>264.7</v>
      </c>
      <c r="P62" s="25">
        <v>341.2</v>
      </c>
      <c r="Q62" s="25" t="s">
        <v>33</v>
      </c>
      <c r="R62" s="25" t="s">
        <v>33</v>
      </c>
      <c r="S62" s="25" t="s">
        <v>33</v>
      </c>
      <c r="T62" s="25" t="s">
        <v>33</v>
      </c>
      <c r="U62" s="17" t="s">
        <v>33</v>
      </c>
      <c r="V62" s="25" t="s">
        <v>33</v>
      </c>
      <c r="W62" s="25">
        <v>608.9</v>
      </c>
      <c r="X62" s="25" t="s">
        <v>33</v>
      </c>
      <c r="Y62" s="66" t="s">
        <v>33</v>
      </c>
    </row>
    <row r="63" spans="1:25">
      <c r="A63" s="5">
        <v>2007</v>
      </c>
      <c r="B63" s="27">
        <v>2691.7</v>
      </c>
      <c r="C63" s="15" t="s">
        <v>33</v>
      </c>
      <c r="D63" s="25">
        <v>73.3</v>
      </c>
      <c r="E63" s="25" t="s">
        <v>33</v>
      </c>
      <c r="F63" s="25" t="s">
        <v>33</v>
      </c>
      <c r="G63" s="25">
        <v>128.1</v>
      </c>
      <c r="H63" s="25" t="s">
        <v>33</v>
      </c>
      <c r="I63" s="25" t="s">
        <v>33</v>
      </c>
      <c r="J63" s="17" t="s">
        <v>33</v>
      </c>
      <c r="K63" s="25" t="s">
        <v>33</v>
      </c>
      <c r="L63" s="25" t="s">
        <v>33</v>
      </c>
      <c r="M63" s="25">
        <v>214.2</v>
      </c>
      <c r="N63" s="25" t="s">
        <v>33</v>
      </c>
      <c r="O63" s="25">
        <v>334.8</v>
      </c>
      <c r="P63" s="25">
        <v>306.39999999999998</v>
      </c>
      <c r="Q63" s="25" t="s">
        <v>33</v>
      </c>
      <c r="R63" s="25" t="s">
        <v>33</v>
      </c>
      <c r="S63" s="25" t="s">
        <v>33</v>
      </c>
      <c r="T63" s="25" t="s">
        <v>33</v>
      </c>
      <c r="U63" s="17" t="s">
        <v>33</v>
      </c>
      <c r="V63" s="25" t="s">
        <v>33</v>
      </c>
      <c r="W63" s="25">
        <v>839.3</v>
      </c>
      <c r="X63" s="25" t="s">
        <v>33</v>
      </c>
      <c r="Y63" s="66" t="s">
        <v>33</v>
      </c>
    </row>
    <row r="64" spans="1:25">
      <c r="A64" s="5">
        <v>2008</v>
      </c>
      <c r="B64" s="27">
        <v>2167.6</v>
      </c>
      <c r="C64" s="15" t="s">
        <v>33</v>
      </c>
      <c r="D64" s="25">
        <v>75.5</v>
      </c>
      <c r="E64" s="25" t="s">
        <v>33</v>
      </c>
      <c r="F64" s="25" t="s">
        <v>33</v>
      </c>
      <c r="G64" s="25">
        <v>128.9</v>
      </c>
      <c r="H64" s="25" t="s">
        <v>33</v>
      </c>
      <c r="I64" s="25" t="s">
        <v>33</v>
      </c>
      <c r="J64" s="17" t="s">
        <v>33</v>
      </c>
      <c r="K64" s="25" t="s">
        <v>33</v>
      </c>
      <c r="L64" s="25" t="s">
        <v>33</v>
      </c>
      <c r="M64" s="25">
        <v>180.8</v>
      </c>
      <c r="N64" s="25" t="s">
        <v>33</v>
      </c>
      <c r="O64" s="25">
        <v>246.6</v>
      </c>
      <c r="P64" s="25">
        <v>275.89999999999998</v>
      </c>
      <c r="Q64" s="25" t="s">
        <v>33</v>
      </c>
      <c r="R64" s="25" t="s">
        <v>33</v>
      </c>
      <c r="S64" s="25" t="s">
        <v>33</v>
      </c>
      <c r="T64" s="25" t="s">
        <v>33</v>
      </c>
      <c r="U64" s="17" t="s">
        <v>33</v>
      </c>
      <c r="V64" s="25" t="s">
        <v>33</v>
      </c>
      <c r="W64" s="25">
        <v>576.29999999999995</v>
      </c>
      <c r="X64" s="25" t="s">
        <v>33</v>
      </c>
      <c r="Y64" s="66" t="s">
        <v>33</v>
      </c>
    </row>
    <row r="65" spans="1:25">
      <c r="A65" s="5">
        <v>2009</v>
      </c>
      <c r="B65" s="27">
        <v>1675.7</v>
      </c>
      <c r="C65" s="15" t="s">
        <v>33</v>
      </c>
      <c r="D65" s="25">
        <v>46.8</v>
      </c>
      <c r="E65" s="25" t="s">
        <v>33</v>
      </c>
      <c r="F65" s="25" t="s">
        <v>33</v>
      </c>
      <c r="G65" s="25">
        <v>109.9</v>
      </c>
      <c r="H65" s="25" t="s">
        <v>33</v>
      </c>
      <c r="I65" s="25" t="s">
        <v>33</v>
      </c>
      <c r="J65" s="17" t="s">
        <v>33</v>
      </c>
      <c r="K65" s="25" t="s">
        <v>33</v>
      </c>
      <c r="L65" s="25" t="s">
        <v>33</v>
      </c>
      <c r="M65" s="25">
        <v>146.6</v>
      </c>
      <c r="N65" s="25" t="s">
        <v>33</v>
      </c>
      <c r="O65" s="25">
        <v>135.9</v>
      </c>
      <c r="P65" s="25">
        <v>122.4</v>
      </c>
      <c r="Q65" s="25" t="s">
        <v>33</v>
      </c>
      <c r="R65" s="25" t="s">
        <v>33</v>
      </c>
      <c r="S65" s="25" t="s">
        <v>33</v>
      </c>
      <c r="T65" s="25" t="s">
        <v>33</v>
      </c>
      <c r="U65" s="17" t="s">
        <v>33</v>
      </c>
      <c r="V65" s="25" t="s">
        <v>33</v>
      </c>
      <c r="W65" s="25">
        <v>590</v>
      </c>
      <c r="X65" s="25" t="s">
        <v>33</v>
      </c>
      <c r="Y65" s="66" t="s">
        <v>33</v>
      </c>
    </row>
    <row r="66" spans="1:25">
      <c r="A66" s="5">
        <v>2010</v>
      </c>
      <c r="B66" s="27">
        <v>1788.4</v>
      </c>
      <c r="C66" s="15" t="s">
        <v>33</v>
      </c>
      <c r="D66" s="25">
        <v>43.7</v>
      </c>
      <c r="E66" s="25" t="s">
        <v>33</v>
      </c>
      <c r="F66" s="25" t="s">
        <v>33</v>
      </c>
      <c r="G66" s="25">
        <v>126.7</v>
      </c>
      <c r="H66" s="25" t="s">
        <v>33</v>
      </c>
      <c r="I66" s="25" t="s">
        <v>33</v>
      </c>
      <c r="J66" s="17" t="s">
        <v>33</v>
      </c>
      <c r="K66" s="25" t="s">
        <v>33</v>
      </c>
      <c r="L66" s="25" t="s">
        <v>33</v>
      </c>
      <c r="M66" s="25">
        <v>145</v>
      </c>
      <c r="N66" s="25" t="s">
        <v>33</v>
      </c>
      <c r="O66" s="25" t="s">
        <v>33</v>
      </c>
      <c r="P66" s="25">
        <v>124.7</v>
      </c>
      <c r="Q66" s="25" t="s">
        <v>33</v>
      </c>
      <c r="R66" s="25" t="s">
        <v>33</v>
      </c>
      <c r="S66" s="25" t="s">
        <v>33</v>
      </c>
      <c r="T66" s="25" t="s">
        <v>33</v>
      </c>
      <c r="U66" s="17" t="s">
        <v>33</v>
      </c>
      <c r="V66" s="25" t="s">
        <v>33</v>
      </c>
      <c r="W66" s="25">
        <v>570.4</v>
      </c>
      <c r="X66" s="25" t="s">
        <v>33</v>
      </c>
      <c r="Y66" s="66" t="s">
        <v>33</v>
      </c>
    </row>
    <row r="68" spans="1:25">
      <c r="A68" s="4"/>
      <c r="B68" s="10" t="s">
        <v>21</v>
      </c>
      <c r="C68" s="8"/>
      <c r="D68" s="8"/>
      <c r="E68" s="8"/>
      <c r="F68" s="8"/>
      <c r="G68" s="8"/>
      <c r="H68" s="8"/>
      <c r="I68" s="8"/>
      <c r="J68" s="8"/>
      <c r="K68" s="10" t="s">
        <v>21</v>
      </c>
      <c r="L68" s="10"/>
      <c r="M68" s="8"/>
      <c r="N68" s="8"/>
      <c r="O68" s="8"/>
      <c r="P68" s="8"/>
      <c r="Q68" s="8"/>
      <c r="R68" s="8"/>
      <c r="S68" s="8"/>
      <c r="T68" s="8"/>
      <c r="U68" s="8"/>
      <c r="V68" s="10" t="s">
        <v>21</v>
      </c>
      <c r="W68" s="8"/>
      <c r="X68" s="8"/>
      <c r="Y68" s="2"/>
    </row>
    <row r="69" spans="1:25">
      <c r="A69" s="29" t="s">
        <v>22</v>
      </c>
      <c r="B69" s="18">
        <f>IF(ISERROR((POWER(VLOOKUP(VALUE(RIGHT($A69,4)),$A$51:$Y$67,COLUMN(B$67),)/VLOOKUP(VALUE(LEFT($A69,4)),$A$51:$Y$67,COLUMN(B$67),),1/(VALUE(RIGHT($A69,4))-VALUE(LEFT($A69,4))))-1)*100),"n.a.",(POWER(VLOOKUP(VALUE(RIGHT($A69,4)),$A$51:$Y$67,COLUMN(B$67),)/VLOOKUP(VALUE(LEFT($A69,4)),$A$51:$Y$67,COLUMN(B$67),),1/(VALUE(RIGHT($A69,4))-VALUE(LEFT($A69,4))))-1)*100)</f>
        <v>-0.99060032235631645</v>
      </c>
      <c r="C69" s="9" t="str">
        <f t="shared" ref="C69:R71" si="7">IF(ISERROR((POWER(VLOOKUP(VALUE(RIGHT($A69,4)),$A$51:$Y$67,COLUMN(C$67),)/VLOOKUP(VALUE(LEFT($A69,4)),$A$51:$Y$67,COLUMN(C$67),),1/(VALUE(RIGHT($A69,4))-VALUE(LEFT($A69,4))))-1)*100),"n.a.",(POWER(VLOOKUP(VALUE(RIGHT($A69,4)),$A$51:$Y$67,COLUMN(C$67),)/VLOOKUP(VALUE(LEFT($A69,4)),$A$51:$Y$67,COLUMN(C$67),),1/(VALUE(RIGHT($A69,4))-VALUE(LEFT($A69,4))))-1)*100)</f>
        <v>n.a.</v>
      </c>
      <c r="D69" s="9">
        <f t="shared" si="7"/>
        <v>-1.4157899101636118</v>
      </c>
      <c r="E69" s="9" t="str">
        <f t="shared" si="7"/>
        <v>n.a.</v>
      </c>
      <c r="F69" s="9" t="str">
        <f t="shared" si="7"/>
        <v>n.a.</v>
      </c>
      <c r="G69" s="9">
        <f t="shared" si="7"/>
        <v>4.8208514005350755</v>
      </c>
      <c r="H69" s="9" t="str">
        <f t="shared" si="7"/>
        <v>n.a.</v>
      </c>
      <c r="I69" s="9" t="str">
        <f t="shared" si="7"/>
        <v>n.a.</v>
      </c>
      <c r="J69" s="20" t="str">
        <f t="shared" si="7"/>
        <v>n.a.</v>
      </c>
      <c r="K69" s="9" t="str">
        <f t="shared" si="7"/>
        <v>n.a.</v>
      </c>
      <c r="L69" s="9" t="str">
        <f t="shared" si="7"/>
        <v>n.a.</v>
      </c>
      <c r="M69" s="9">
        <f t="shared" si="7"/>
        <v>3.7013911432864921</v>
      </c>
      <c r="N69" s="9" t="str">
        <f t="shared" si="7"/>
        <v>n.a.</v>
      </c>
      <c r="O69" s="9" t="str">
        <f t="shared" si="7"/>
        <v>n.a.</v>
      </c>
      <c r="P69" s="9">
        <f t="shared" si="7"/>
        <v>-6.5919242788117005</v>
      </c>
      <c r="Q69" s="9" t="str">
        <f t="shared" si="7"/>
        <v>n.a.</v>
      </c>
      <c r="R69" s="9" t="str">
        <f t="shared" si="7"/>
        <v>n.a.</v>
      </c>
      <c r="S69" s="9" t="str">
        <f t="shared" ref="S69:Y71" si="8">IF(ISERROR((POWER(VLOOKUP(VALUE(RIGHT($A69,4)),$A$51:$Y$67,COLUMN(S$67),)/VLOOKUP(VALUE(LEFT($A69,4)),$A$51:$Y$67,COLUMN(S$67),),1/(VALUE(RIGHT($A69,4))-VALUE(LEFT($A69,4))))-1)*100),"n.a.",(POWER(VLOOKUP(VALUE(RIGHT($A69,4)),$A$51:$Y$67,COLUMN(S$67),)/VLOOKUP(VALUE(LEFT($A69,4)),$A$51:$Y$67,COLUMN(S$67),),1/(VALUE(RIGHT($A69,4))-VALUE(LEFT($A69,4))))-1)*100)</f>
        <v>n.a.</v>
      </c>
      <c r="T69" s="9" t="str">
        <f t="shared" si="8"/>
        <v>n.a.</v>
      </c>
      <c r="U69" s="20" t="str">
        <f t="shared" si="8"/>
        <v>n.a.</v>
      </c>
      <c r="V69" s="9" t="str">
        <f t="shared" si="8"/>
        <v>n.a.</v>
      </c>
      <c r="W69" s="9">
        <f t="shared" si="8"/>
        <v>-4.8156757868062838</v>
      </c>
      <c r="X69" s="9" t="str">
        <f t="shared" si="8"/>
        <v>n.a.</v>
      </c>
      <c r="Y69" s="66" t="str">
        <f t="shared" si="8"/>
        <v>n.a.</v>
      </c>
    </row>
    <row r="70" spans="1:25">
      <c r="A70" s="29" t="s">
        <v>23</v>
      </c>
      <c r="B70" s="19">
        <f t="shared" ref="B70:B71" si="9">IF(ISERROR((POWER(VLOOKUP(VALUE(RIGHT($A70,4)),$A$51:$Y$67,COLUMN(B$67),)/VLOOKUP(VALUE(LEFT($A70,4)),$A$51:$Y$67,COLUMN(B$67),),1/(VALUE(RIGHT($A70,4))-VALUE(LEFT($A70,4))))-1)*100),"n.a.",(POWER(VLOOKUP(VALUE(RIGHT($A70,4)),$A$51:$Y$67,COLUMN(B$67),)/VLOOKUP(VALUE(LEFT($A70,4)),$A$51:$Y$67,COLUMN(B$67),),1/(VALUE(RIGHT($A70,4))-VALUE(LEFT($A70,4))))-1)*100)</f>
        <v>-3.0879013803140731</v>
      </c>
      <c r="C70" s="9" t="str">
        <f t="shared" si="7"/>
        <v>n.a.</v>
      </c>
      <c r="D70" s="9">
        <f t="shared" si="7"/>
        <v>3.5481556021203398</v>
      </c>
      <c r="E70" s="9">
        <f t="shared" si="7"/>
        <v>18.036624038615081</v>
      </c>
      <c r="F70" s="9" t="str">
        <f t="shared" si="7"/>
        <v>n.a.</v>
      </c>
      <c r="G70" s="9">
        <f t="shared" si="7"/>
        <v>8.6030390583927705</v>
      </c>
      <c r="H70" s="9">
        <f t="shared" si="7"/>
        <v>-24.92065747053077</v>
      </c>
      <c r="I70" s="9" t="str">
        <f t="shared" si="7"/>
        <v>n.a.</v>
      </c>
      <c r="J70" s="21" t="str">
        <f t="shared" si="7"/>
        <v>n.a.</v>
      </c>
      <c r="K70" s="9" t="str">
        <f t="shared" si="7"/>
        <v>n.a.</v>
      </c>
      <c r="L70" s="9" t="str">
        <f t="shared" si="7"/>
        <v>n.a.</v>
      </c>
      <c r="M70" s="9">
        <f t="shared" si="7"/>
        <v>-7.0485725901409335</v>
      </c>
      <c r="N70" s="9" t="str">
        <f t="shared" si="7"/>
        <v>n.a.</v>
      </c>
      <c r="O70" s="9">
        <f t="shared" si="7"/>
        <v>17.214893801035291</v>
      </c>
      <c r="P70" s="9">
        <f t="shared" si="7"/>
        <v>5.3090933661756434</v>
      </c>
      <c r="Q70" s="9" t="str">
        <f t="shared" si="7"/>
        <v>n.a.</v>
      </c>
      <c r="R70" s="9" t="str">
        <f t="shared" si="7"/>
        <v>n.a.</v>
      </c>
      <c r="S70" s="9" t="str">
        <f t="shared" si="8"/>
        <v>n.a.</v>
      </c>
      <c r="T70" s="9" t="str">
        <f t="shared" si="8"/>
        <v>n.a.</v>
      </c>
      <c r="U70" s="21" t="str">
        <f t="shared" si="8"/>
        <v>n.a.</v>
      </c>
      <c r="V70" s="9" t="str">
        <f t="shared" si="8"/>
        <v>n.a.</v>
      </c>
      <c r="W70" s="9">
        <f t="shared" si="8"/>
        <v>-19.872913883395103</v>
      </c>
      <c r="X70" s="9" t="str">
        <f t="shared" si="8"/>
        <v>n.a.</v>
      </c>
      <c r="Y70" s="66" t="str">
        <f t="shared" si="8"/>
        <v>n.a.</v>
      </c>
    </row>
    <row r="71" spans="1:25">
      <c r="A71" s="29" t="s">
        <v>24</v>
      </c>
      <c r="B71" s="19">
        <f t="shared" si="9"/>
        <v>-0.35260358036324213</v>
      </c>
      <c r="C71" s="9" t="str">
        <f t="shared" si="7"/>
        <v>n.a.</v>
      </c>
      <c r="D71" s="9">
        <f t="shared" si="7"/>
        <v>-2.8580406375667833</v>
      </c>
      <c r="E71" s="9" t="str">
        <f t="shared" si="7"/>
        <v>n.a.</v>
      </c>
      <c r="F71" s="9" t="str">
        <f t="shared" si="7"/>
        <v>n.a.</v>
      </c>
      <c r="G71" s="9">
        <f t="shared" si="7"/>
        <v>3.7120919214220338</v>
      </c>
      <c r="H71" s="9" t="str">
        <f t="shared" si="7"/>
        <v>n.a.</v>
      </c>
      <c r="I71" s="9" t="str">
        <f t="shared" si="7"/>
        <v>n.a.</v>
      </c>
      <c r="J71" s="21" t="str">
        <f t="shared" si="7"/>
        <v>n.a.</v>
      </c>
      <c r="K71" s="9" t="str">
        <f t="shared" si="7"/>
        <v>n.a.</v>
      </c>
      <c r="L71" s="9" t="str">
        <f t="shared" si="7"/>
        <v>n.a.</v>
      </c>
      <c r="M71" s="9">
        <f t="shared" si="7"/>
        <v>7.1625743753230164</v>
      </c>
      <c r="N71" s="9" t="str">
        <f t="shared" si="7"/>
        <v>n.a.</v>
      </c>
      <c r="O71" s="9" t="str">
        <f t="shared" si="7"/>
        <v>n.a.</v>
      </c>
      <c r="P71" s="9">
        <f t="shared" si="7"/>
        <v>-9.8926970401382981</v>
      </c>
      <c r="Q71" s="9" t="str">
        <f t="shared" si="7"/>
        <v>n.a.</v>
      </c>
      <c r="R71" s="9" t="str">
        <f t="shared" si="7"/>
        <v>n.a.</v>
      </c>
      <c r="S71" s="9" t="str">
        <f t="shared" si="8"/>
        <v>n.a.</v>
      </c>
      <c r="T71" s="9" t="str">
        <f t="shared" si="8"/>
        <v>n.a.</v>
      </c>
      <c r="U71" s="21" t="str">
        <f t="shared" si="8"/>
        <v>n.a.</v>
      </c>
      <c r="V71" s="9" t="str">
        <f t="shared" si="8"/>
        <v>n.a.</v>
      </c>
      <c r="W71" s="9">
        <f t="shared" si="8"/>
        <v>0.23081350571738657</v>
      </c>
      <c r="X71" s="9" t="str">
        <f t="shared" si="8"/>
        <v>n.a.</v>
      </c>
      <c r="Y71" s="66" t="str">
        <f t="shared" si="8"/>
        <v>n.a.</v>
      </c>
    </row>
    <row r="73" spans="1:25">
      <c r="B73" s="1" t="s">
        <v>20</v>
      </c>
      <c r="C73" s="1" t="s">
        <v>92</v>
      </c>
      <c r="K73" s="1" t="s">
        <v>30</v>
      </c>
      <c r="L73" s="1" t="s">
        <v>39</v>
      </c>
      <c r="V73" s="1" t="s">
        <v>30</v>
      </c>
      <c r="W73" s="1" t="s">
        <v>62</v>
      </c>
    </row>
    <row r="74" spans="1:25">
      <c r="L74" s="1" t="s">
        <v>93</v>
      </c>
    </row>
    <row r="75" spans="1:25">
      <c r="K75" s="1" t="s">
        <v>20</v>
      </c>
      <c r="L75" s="1" t="s">
        <v>92</v>
      </c>
      <c r="V75" s="1" t="s">
        <v>20</v>
      </c>
      <c r="W75" s="1" t="s">
        <v>92</v>
      </c>
    </row>
  </sheetData>
  <mergeCells count="9">
    <mergeCell ref="B52:J52"/>
    <mergeCell ref="K52:U52"/>
    <mergeCell ref="V52:Y52"/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rowBreaks count="1" manualBreakCount="1">
    <brk id="47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Y2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Contents'!B8</f>
        <v>Table 3: Implicit Price Deflator, Canada, Business Sector Industries, 1997-2007</v>
      </c>
      <c r="K1" s="7" t="str">
        <f>B1 &amp; " (continued)"</f>
        <v>Table 3: Implicit Price Deflator, Canada, Business Sector Industries, 1997-2007 (continued)</v>
      </c>
      <c r="V1" s="7" t="str">
        <f>K1</f>
        <v>Table 3: Implicit Price Deflator, Canada, Business Sector Industries, 1997-2007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42</v>
      </c>
      <c r="C4" s="78"/>
      <c r="D4" s="78"/>
      <c r="E4" s="78"/>
      <c r="F4" s="78"/>
      <c r="G4" s="78"/>
      <c r="H4" s="78"/>
      <c r="I4" s="78"/>
      <c r="J4" s="78"/>
      <c r="K4" s="78" t="s">
        <v>42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42</v>
      </c>
      <c r="W4" s="76"/>
      <c r="X4" s="76"/>
      <c r="Y4" s="76"/>
    </row>
    <row r="5" spans="1:25">
      <c r="A5" s="5">
        <v>1997</v>
      </c>
      <c r="B5" s="28">
        <f>IF(ISERROR((NGDP_Can!B5/RGDP_Can!B5)*100),"..",(NGDP_Can!B5/RGDP_Can!B5)*100)</f>
        <v>92.353973662667315</v>
      </c>
      <c r="C5" s="22">
        <f>IF(ISERROR((NGDP_Can!C5/RGDP_Can!C5)*100),"..",(NGDP_Can!C5/RGDP_Can!C5)*100)</f>
        <v>89.938992758541374</v>
      </c>
      <c r="D5" s="24">
        <f>IF(ISERROR((NGDP_Can!D5/RGDP_Can!D5)*100),"..",(NGDP_Can!D5/RGDP_Can!D5)*100)</f>
        <v>88.833867751688729</v>
      </c>
      <c r="E5" s="24">
        <f>IF(ISERROR((NGDP_Can!E5/RGDP_Can!E5)*100),"..",(NGDP_Can!E5/RGDP_Can!E5)*100)</f>
        <v>68.914536867063688</v>
      </c>
      <c r="F5" s="24">
        <f>IF(ISERROR((NGDP_Can!F5/RGDP_Can!F5)*100),"..",(NGDP_Can!F5/RGDP_Can!F5)*100)</f>
        <v>91.517112831182772</v>
      </c>
      <c r="G5" s="24">
        <f>IF(ISERROR((NGDP_Can!G5/RGDP_Can!G5)*100),"..",(NGDP_Can!G5/RGDP_Can!G5)*100)</f>
        <v>94.659355305651104</v>
      </c>
      <c r="H5" s="24">
        <f>IF(ISERROR((NGDP_Can!H5/RGDP_Can!H5)*100),"..",(NGDP_Can!H5/RGDP_Can!H5)*100)</f>
        <v>94.013637167539301</v>
      </c>
      <c r="I5" s="24">
        <f>IF(ISERROR((NGDP_Can!I5/RGDP_Can!I5)*100),"..",(NGDP_Can!I5/RGDP_Can!I5)*100)</f>
        <v>94.461916524142126</v>
      </c>
      <c r="J5" s="23">
        <f>IF(ISERROR((NGDP_Can!J5/RGDP_Can!J5)*100),"..",(NGDP_Can!J5/RGDP_Can!J5)*100)</f>
        <v>93.492718425529091</v>
      </c>
      <c r="K5" s="24">
        <f>IF(ISERROR((NGDP_Can!K5/RGDP_Can!K5)*100),"..",(NGDP_Can!K5/RGDP_Can!K5)*100)</f>
        <v>94.321229084506967</v>
      </c>
      <c r="L5" s="24">
        <f>IF(ISERROR((NGDP_Can!L5/RGDP_Can!L5)*100),"..",(NGDP_Can!L5/RGDP_Can!L5)*100)</f>
        <v>102.06962658948424</v>
      </c>
      <c r="M5" s="24">
        <f>IF(ISERROR((NGDP_Can!M5/RGDP_Can!M5)*100),"..",(NGDP_Can!M5/RGDP_Can!M5)*100)</f>
        <v>94.970171906026437</v>
      </c>
      <c r="N5" s="24">
        <f>IF(ISERROR((NGDP_Can!N5/RGDP_Can!N5)*100),"..",(NGDP_Can!N5/RGDP_Can!N5)*100)</f>
        <v>93.323446367686969</v>
      </c>
      <c r="O5" s="24">
        <f>IF(ISERROR((NGDP_Can!O5/RGDP_Can!O5)*100),"..",(NGDP_Can!O5/RGDP_Can!O5)*100)</f>
        <v>106.1813680022609</v>
      </c>
      <c r="P5" s="24">
        <f>IF(ISERROR((NGDP_Can!P5/RGDP_Can!P5)*100),"..",(NGDP_Can!P5/RGDP_Can!P5)*100)</f>
        <v>95.344514165473115</v>
      </c>
      <c r="Q5" s="24">
        <f>IF(ISERROR((NGDP_Can!Q5/RGDP_Can!Q5)*100),"..",(NGDP_Can!Q5/RGDP_Can!Q5)*100)</f>
        <v>89.54076027573457</v>
      </c>
      <c r="R5" s="24">
        <f>IF(ISERROR((NGDP_Can!R5/RGDP_Can!R5)*100),"..",(NGDP_Can!R5/RGDP_Can!R5)*100)</f>
        <v>87.499443322207398</v>
      </c>
      <c r="S5" s="24">
        <f>IF(ISERROR((NGDP_Can!S5/RGDP_Can!S5)*100),"..",(NGDP_Can!S5/RGDP_Can!S5)*100)</f>
        <v>84.090153471907428</v>
      </c>
      <c r="T5" s="24">
        <f>IF(ISERROR((NGDP_Can!T5/RGDP_Can!T5)*100),"..",(NGDP_Can!T5/RGDP_Can!T5)*100)</f>
        <v>90.807261062199274</v>
      </c>
      <c r="U5" s="23">
        <f>IF(ISERROR((NGDP_Can!U5/RGDP_Can!U5)*100),"..",(NGDP_Can!U5/RGDP_Can!U5)*100)</f>
        <v>86.689247860707212</v>
      </c>
      <c r="V5" s="22">
        <f>IF(ISERROR((NGDP_Can!V5/RGDP_Can!V5)*100),"..",(NGDP_Can!V5/RGDP_Can!V5)*100)</f>
        <v>92.542229272028123</v>
      </c>
      <c r="W5" s="24">
        <f>IF(ISERROR((NGDP_Can!W5/RGDP_Can!W5)*100),"..",(NGDP_Can!W5/RGDP_Can!W5)*100)</f>
        <v>89.09757761121854</v>
      </c>
      <c r="X5" s="24">
        <f>IF(ISERROR((NGDP_Can!X5/RGDP_Can!X5)*100),"..",(NGDP_Can!X5/RGDP_Can!X5)*100)</f>
        <v>74.216794843273931</v>
      </c>
      <c r="Y5" s="24">
        <f>IF(ISERROR((NGDP_Can!Y5/RGDP_Can!Y5)*100),"..",(NGDP_Can!Y5/RGDP_Can!Y5)*100)</f>
        <v>120.47131336618135</v>
      </c>
    </row>
    <row r="6" spans="1:25">
      <c r="A6" s="5">
        <v>1998</v>
      </c>
      <c r="B6" s="28">
        <f>IF(ISERROR((NGDP_Can!B6/RGDP_Can!B6)*100),"..",(NGDP_Can!B6/RGDP_Can!B6)*100)</f>
        <v>91.744696837785483</v>
      </c>
      <c r="C6" s="22">
        <f>IF(ISERROR((NGDP_Can!C6/RGDP_Can!C6)*100),"..",(NGDP_Can!C6/RGDP_Can!C6)*100)</f>
        <v>87.773578611201728</v>
      </c>
      <c r="D6" s="24">
        <f>IF(ISERROR((NGDP_Can!D6/RGDP_Can!D6)*100),"..",(NGDP_Can!D6/RGDP_Can!D6)*100)</f>
        <v>88.973908551588238</v>
      </c>
      <c r="E6" s="24">
        <f>IF(ISERROR((NGDP_Can!E6/RGDP_Can!E6)*100),"..",(NGDP_Can!E6/RGDP_Can!E6)*100)</f>
        <v>54.877897583980115</v>
      </c>
      <c r="F6" s="24">
        <f>IF(ISERROR((NGDP_Can!F6/RGDP_Can!F6)*100),"..",(NGDP_Can!F6/RGDP_Can!F6)*100)</f>
        <v>91.370492481090494</v>
      </c>
      <c r="G6" s="24">
        <f>IF(ISERROR((NGDP_Can!G6/RGDP_Can!G6)*100),"..",(NGDP_Can!G6/RGDP_Can!G6)*100)</f>
        <v>94.095250697975516</v>
      </c>
      <c r="H6" s="24">
        <f>IF(ISERROR((NGDP_Can!H6/RGDP_Can!H6)*100),"..",(NGDP_Can!H6/RGDP_Can!H6)*100)</f>
        <v>94.499593576899898</v>
      </c>
      <c r="I6" s="24">
        <f>IF(ISERROR((NGDP_Can!I6/RGDP_Can!I6)*100),"..",(NGDP_Can!I6/RGDP_Can!I6)*100)</f>
        <v>95.521589546601504</v>
      </c>
      <c r="J6" s="23">
        <f>IF(ISERROR((NGDP_Can!J6/RGDP_Can!J6)*100),"..",(NGDP_Can!J6/RGDP_Can!J6)*100)</f>
        <v>93.55710382982015</v>
      </c>
      <c r="K6" s="24">
        <f>IF(ISERROR((NGDP_Can!K6/RGDP_Can!K6)*100),"..",(NGDP_Can!K6/RGDP_Can!K6)*100)</f>
        <v>94.942015519573729</v>
      </c>
      <c r="L6" s="24">
        <f>IF(ISERROR((NGDP_Can!L6/RGDP_Can!L6)*100),"..",(NGDP_Can!L6/RGDP_Can!L6)*100)</f>
        <v>98.337118901489077</v>
      </c>
      <c r="M6" s="24">
        <f>IF(ISERROR((NGDP_Can!M6/RGDP_Can!M6)*100),"..",(NGDP_Can!M6/RGDP_Can!M6)*100)</f>
        <v>96.562258981952482</v>
      </c>
      <c r="N6" s="24">
        <f>IF(ISERROR((NGDP_Can!N6/RGDP_Can!N6)*100),"..",(NGDP_Can!N6/RGDP_Can!N6)*100)</f>
        <v>95.261781374094085</v>
      </c>
      <c r="O6" s="24">
        <f>IF(ISERROR((NGDP_Can!O6/RGDP_Can!O6)*100),"..",(NGDP_Can!O6/RGDP_Can!O6)*100)</f>
        <v>106.69157908181444</v>
      </c>
      <c r="P6" s="24">
        <f>IF(ISERROR((NGDP_Can!P6/RGDP_Can!P6)*100),"..",(NGDP_Can!P6/RGDP_Can!P6)*100)</f>
        <v>96.201795807631157</v>
      </c>
      <c r="Q6" s="24">
        <f>IF(ISERROR((NGDP_Can!Q6/RGDP_Can!Q6)*100),"..",(NGDP_Can!Q6/RGDP_Can!Q6)*100)</f>
        <v>91.134784829949069</v>
      </c>
      <c r="R6" s="24">
        <f>IF(ISERROR((NGDP_Can!R6/RGDP_Can!R6)*100),"..",(NGDP_Can!R6/RGDP_Can!R6)*100)</f>
        <v>89.085599339567366</v>
      </c>
      <c r="S6" s="24">
        <f>IF(ISERROR((NGDP_Can!S6/RGDP_Can!S6)*100),"..",(NGDP_Can!S6/RGDP_Can!S6)*100)</f>
        <v>82.292113986339132</v>
      </c>
      <c r="T6" s="24">
        <f>IF(ISERROR((NGDP_Can!T6/RGDP_Can!T6)*100),"..",(NGDP_Can!T6/RGDP_Can!T6)*100)</f>
        <v>90.542267722691776</v>
      </c>
      <c r="U6" s="23">
        <f>IF(ISERROR((NGDP_Can!U6/RGDP_Can!U6)*100),"..",(NGDP_Can!U6/RGDP_Can!U6)*100)</f>
        <v>88.738921494519261</v>
      </c>
      <c r="V6" s="22">
        <f>IF(ISERROR((NGDP_Can!V6/RGDP_Can!V6)*100),"..",(NGDP_Can!V6/RGDP_Can!V6)*100)</f>
        <v>91.937863000466109</v>
      </c>
      <c r="W6" s="24">
        <f>IF(ISERROR((NGDP_Can!W6/RGDP_Can!W6)*100),"..",(NGDP_Can!W6/RGDP_Can!W6)*100)</f>
        <v>86.381018077579441</v>
      </c>
      <c r="X6" s="24">
        <f>IF(ISERROR((NGDP_Can!X6/RGDP_Can!X6)*100),"..",(NGDP_Can!X6/RGDP_Can!X6)*100)</f>
        <v>65.852085149095245</v>
      </c>
      <c r="Y6" s="24">
        <f>IF(ISERROR((NGDP_Can!Y6/RGDP_Can!Y6)*100),"..",(NGDP_Can!Y6/RGDP_Can!Y6)*100)</f>
        <v>116.90618749720434</v>
      </c>
    </row>
    <row r="7" spans="1:25">
      <c r="A7" s="5">
        <v>1999</v>
      </c>
      <c r="B7" s="28">
        <f>IF(ISERROR((NGDP_Can!B7/RGDP_Can!B7)*100),"..",(NGDP_Can!B7/RGDP_Can!B7)*100)</f>
        <v>93.636667233119724</v>
      </c>
      <c r="C7" s="22">
        <f>IF(ISERROR((NGDP_Can!C7/RGDP_Can!C7)*100),"..",(NGDP_Can!C7/RGDP_Can!C7)*100)</f>
        <v>92.203092298909411</v>
      </c>
      <c r="D7" s="24">
        <f>IF(ISERROR((NGDP_Can!D7/RGDP_Can!D7)*100),"..",(NGDP_Can!D7/RGDP_Can!D7)*100)</f>
        <v>86.104216181916868</v>
      </c>
      <c r="E7" s="24">
        <f>IF(ISERROR((NGDP_Can!E7/RGDP_Can!E7)*100),"..",(NGDP_Can!E7/RGDP_Can!E7)*100)</f>
        <v>68.936281414729777</v>
      </c>
      <c r="F7" s="24">
        <f>IF(ISERROR((NGDP_Can!F7/RGDP_Can!F7)*100),"..",(NGDP_Can!F7/RGDP_Can!F7)*100)</f>
        <v>91.336974578150915</v>
      </c>
      <c r="G7" s="24">
        <f>IF(ISERROR((NGDP_Can!G7/RGDP_Can!G7)*100),"..",(NGDP_Can!G7/RGDP_Can!G7)*100)</f>
        <v>94.236297509323038</v>
      </c>
      <c r="H7" s="24">
        <f>IF(ISERROR((NGDP_Can!H7/RGDP_Can!H7)*100),"..",(NGDP_Can!H7/RGDP_Can!H7)*100)</f>
        <v>99.066430520017036</v>
      </c>
      <c r="I7" s="24">
        <f>IF(ISERROR((NGDP_Can!I7/RGDP_Can!I7)*100),"..",(NGDP_Can!I7/RGDP_Can!I7)*100)</f>
        <v>95.840610080073617</v>
      </c>
      <c r="J7" s="23">
        <f>IF(ISERROR((NGDP_Can!J7/RGDP_Can!J7)*100),"..",(NGDP_Can!J7/RGDP_Can!J7)*100)</f>
        <v>101.04063601204444</v>
      </c>
      <c r="K7" s="24">
        <f>IF(ISERROR((NGDP_Can!K7/RGDP_Can!K7)*100),"..",(NGDP_Can!K7/RGDP_Can!K7)*100)</f>
        <v>94.853646786088547</v>
      </c>
      <c r="L7" s="24">
        <f>IF(ISERROR((NGDP_Can!L7/RGDP_Can!L7)*100),"..",(NGDP_Can!L7/RGDP_Can!L7)*100)</f>
        <v>97.705409418975137</v>
      </c>
      <c r="M7" s="24">
        <f>IF(ISERROR((NGDP_Can!M7/RGDP_Can!M7)*100),"..",(NGDP_Can!M7/RGDP_Can!M7)*100)</f>
        <v>96.784687944978927</v>
      </c>
      <c r="N7" s="24">
        <f>IF(ISERROR((NGDP_Can!N7/RGDP_Can!N7)*100),"..",(NGDP_Can!N7/RGDP_Can!N7)*100)</f>
        <v>94.342312260951957</v>
      </c>
      <c r="O7" s="24">
        <f>IF(ISERROR((NGDP_Can!O7/RGDP_Can!O7)*100),"..",(NGDP_Can!O7/RGDP_Can!O7)*100)</f>
        <v>101.63498662473218</v>
      </c>
      <c r="P7" s="24">
        <f>IF(ISERROR((NGDP_Can!P7/RGDP_Can!P7)*100),"..",(NGDP_Can!P7/RGDP_Can!P7)*100)</f>
        <v>96.185958229212659</v>
      </c>
      <c r="Q7" s="24">
        <f>IF(ISERROR((NGDP_Can!Q7/RGDP_Can!Q7)*100),"..",(NGDP_Can!Q7/RGDP_Can!Q7)*100)</f>
        <v>90.670238766120633</v>
      </c>
      <c r="R7" s="24">
        <f>IF(ISERROR((NGDP_Can!R7/RGDP_Can!R7)*100),"..",(NGDP_Can!R7/RGDP_Can!R7)*100)</f>
        <v>89.663391180090116</v>
      </c>
      <c r="S7" s="24">
        <f>IF(ISERROR((NGDP_Can!S7/RGDP_Can!S7)*100),"..",(NGDP_Can!S7/RGDP_Can!S7)*100)</f>
        <v>86.26305638918798</v>
      </c>
      <c r="T7" s="24">
        <f>IF(ISERROR((NGDP_Can!T7/RGDP_Can!T7)*100),"..",(NGDP_Can!T7/RGDP_Can!T7)*100)</f>
        <v>93.014869849053326</v>
      </c>
      <c r="U7" s="23">
        <f>IF(ISERROR((NGDP_Can!U7/RGDP_Can!U7)*100),"..",(NGDP_Can!U7/RGDP_Can!U7)*100)</f>
        <v>90.822307096411294</v>
      </c>
      <c r="V7" s="22">
        <f>IF(ISERROR((NGDP_Can!V7/RGDP_Can!V7)*100),"..",(NGDP_Can!V7/RGDP_Can!V7)*100)</f>
        <v>93.958673766114927</v>
      </c>
      <c r="W7" s="24">
        <f>IF(ISERROR((NGDP_Can!W7/RGDP_Can!W7)*100),"..",(NGDP_Can!W7/RGDP_Can!W7)*100)</f>
        <v>92.407232851437982</v>
      </c>
      <c r="X7" s="24">
        <f>IF(ISERROR((NGDP_Can!X7/RGDP_Can!X7)*100),"..",(NGDP_Can!X7/RGDP_Can!X7)*100)</f>
        <v>75.603176985928869</v>
      </c>
      <c r="Y7" s="24">
        <f>IF(ISERROR((NGDP_Can!Y7/RGDP_Can!Y7)*100),"..",(NGDP_Can!Y7/RGDP_Can!Y7)*100)</f>
        <v>110.82194538819681</v>
      </c>
    </row>
    <row r="8" spans="1:25">
      <c r="A8" s="5">
        <v>2000</v>
      </c>
      <c r="B8" s="28">
        <f>IF(ISERROR((NGDP_Can!B8/RGDP_Can!B8)*100),"..",(NGDP_Can!B8/RGDP_Can!B8)*100)</f>
        <v>98.029542235575875</v>
      </c>
      <c r="C8" s="22">
        <f>IF(ISERROR((NGDP_Can!C8/RGDP_Can!C8)*100),"..",(NGDP_Can!C8/RGDP_Can!C8)*100)</f>
        <v>100.34815809870688</v>
      </c>
      <c r="D8" s="24">
        <f>IF(ISERROR((NGDP_Can!D8/RGDP_Can!D8)*100),"..",(NGDP_Can!D8/RGDP_Can!D8)*100)</f>
        <v>86.493644340968331</v>
      </c>
      <c r="E8" s="24">
        <f>IF(ISERROR((NGDP_Can!E8/RGDP_Can!E8)*100),"..",(NGDP_Can!E8/RGDP_Can!E8)*100)</f>
        <v>118.21984827232619</v>
      </c>
      <c r="F8" s="24">
        <f>IF(ISERROR((NGDP_Can!F8/RGDP_Can!F8)*100),"..",(NGDP_Can!F8/RGDP_Can!F8)*100)</f>
        <v>94.991126228369765</v>
      </c>
      <c r="G8" s="24">
        <f>IF(ISERROR((NGDP_Can!G8/RGDP_Can!G8)*100),"..",(NGDP_Can!G8/RGDP_Can!G8)*100)</f>
        <v>95.927078700442436</v>
      </c>
      <c r="H8" s="24">
        <f>IF(ISERROR((NGDP_Can!H8/RGDP_Can!H8)*100),"..",(NGDP_Can!H8/RGDP_Can!H8)*100)</f>
        <v>99.232292210041038</v>
      </c>
      <c r="I8" s="24">
        <f>IF(ISERROR((NGDP_Can!I8/RGDP_Can!I8)*100),"..",(NGDP_Can!I8/RGDP_Can!I8)*100)</f>
        <v>100.19717959307324</v>
      </c>
      <c r="J8" s="23">
        <f>IF(ISERROR((NGDP_Can!J8/RGDP_Can!J8)*100),"..",(NGDP_Can!J8/RGDP_Can!J8)*100)</f>
        <v>98.469958261154915</v>
      </c>
      <c r="K8" s="24">
        <f>IF(ISERROR((NGDP_Can!K8/RGDP_Can!K8)*100),"..",(NGDP_Can!K8/RGDP_Can!K8)*100)</f>
        <v>96.313549067657036</v>
      </c>
      <c r="L8" s="24">
        <f>IF(ISERROR((NGDP_Can!L8/RGDP_Can!L8)*100),"..",(NGDP_Can!L8/RGDP_Can!L8)*100)</f>
        <v>96.99250767817017</v>
      </c>
      <c r="M8" s="24">
        <f>IF(ISERROR((NGDP_Can!M8/RGDP_Can!M8)*100),"..",(NGDP_Can!M8/RGDP_Can!M8)*100)</f>
        <v>97.669984929102057</v>
      </c>
      <c r="N8" s="24">
        <f>IF(ISERROR((NGDP_Can!N8/RGDP_Can!N8)*100),"..",(NGDP_Can!N8/RGDP_Can!N8)*100)</f>
        <v>94.243860337471446</v>
      </c>
      <c r="O8" s="24">
        <f>IF(ISERROR((NGDP_Can!O8/RGDP_Can!O8)*100),"..",(NGDP_Can!O8/RGDP_Can!O8)*100)</f>
        <v>99.545763680631964</v>
      </c>
      <c r="P8" s="24">
        <f>IF(ISERROR((NGDP_Can!P8/RGDP_Can!P8)*100),"..",(NGDP_Can!P8/RGDP_Can!P8)*100)</f>
        <v>97.978291270906482</v>
      </c>
      <c r="Q8" s="24">
        <f>IF(ISERROR((NGDP_Can!Q8/RGDP_Can!Q8)*100),"..",(NGDP_Can!Q8/RGDP_Can!Q8)*100)</f>
        <v>94.588873696449582</v>
      </c>
      <c r="R8" s="24">
        <f>IF(ISERROR((NGDP_Can!R8/RGDP_Can!R8)*100),"..",(NGDP_Can!R8/RGDP_Can!R8)*100)</f>
        <v>93.633576951870708</v>
      </c>
      <c r="S8" s="24">
        <f>IF(ISERROR((NGDP_Can!S8/RGDP_Can!S8)*100),"..",(NGDP_Can!S8/RGDP_Can!S8)*100)</f>
        <v>90.987252324326462</v>
      </c>
      <c r="T8" s="24">
        <f>IF(ISERROR((NGDP_Can!T8/RGDP_Can!T8)*100),"..",(NGDP_Can!T8/RGDP_Can!T8)*100)</f>
        <v>95.503944989332524</v>
      </c>
      <c r="U8" s="23">
        <f>IF(ISERROR((NGDP_Can!U8/RGDP_Can!U8)*100),"..",(NGDP_Can!U8/RGDP_Can!U8)*100)</f>
        <v>93.958525703241918</v>
      </c>
      <c r="V8" s="22">
        <f>IF(ISERROR((NGDP_Can!V8/RGDP_Can!V8)*100),"..",(NGDP_Can!V8/RGDP_Can!V8)*100)</f>
        <v>98.406262691731683</v>
      </c>
      <c r="W8" s="24">
        <f>IF(ISERROR((NGDP_Can!W8/RGDP_Can!W8)*100),"..",(NGDP_Can!W8/RGDP_Can!W8)*100)</f>
        <v>102.57742704773591</v>
      </c>
      <c r="X8" s="24">
        <f>IF(ISERROR((NGDP_Can!X8/RGDP_Can!X8)*100),"..",(NGDP_Can!X8/RGDP_Can!X8)*100)</f>
        <v>108.66571269437699</v>
      </c>
      <c r="Y8" s="24">
        <f>IF(ISERROR((NGDP_Can!Y8/RGDP_Can!Y8)*100),"..",(NGDP_Can!Y8/RGDP_Can!Y8)*100)</f>
        <v>105.69556484660659</v>
      </c>
    </row>
    <row r="9" spans="1:25">
      <c r="A9" s="5">
        <v>2001</v>
      </c>
      <c r="B9" s="28">
        <f>IF(ISERROR((NGDP_Can!B9/RGDP_Can!B9)*100),"..",(NGDP_Can!B9/RGDP_Can!B9)*100)</f>
        <v>99.75716586938799</v>
      </c>
      <c r="C9" s="22">
        <f>IF(ISERROR((NGDP_Can!C9/RGDP_Can!C9)*100),"..",(NGDP_Can!C9/RGDP_Can!C9)*100)</f>
        <v>101.63499762023307</v>
      </c>
      <c r="D9" s="24">
        <f>IF(ISERROR((NGDP_Can!D9/RGDP_Can!D9)*100),"..",(NGDP_Can!D9/RGDP_Can!D9)*100)</f>
        <v>93.654157350499602</v>
      </c>
      <c r="E9" s="24">
        <f>IF(ISERROR((NGDP_Can!E9/RGDP_Can!E9)*100),"..",(NGDP_Can!E9/RGDP_Can!E9)*100)</f>
        <v>116.01795876585169</v>
      </c>
      <c r="F9" s="24">
        <f>IF(ISERROR((NGDP_Can!F9/RGDP_Can!F9)*100),"..",(NGDP_Can!F9/RGDP_Can!F9)*100)</f>
        <v>104.48106017792642</v>
      </c>
      <c r="G9" s="24">
        <f>IF(ISERROR((NGDP_Can!G9/RGDP_Can!G9)*100),"..",(NGDP_Can!G9/RGDP_Can!G9)*100)</f>
        <v>97.603255863528702</v>
      </c>
      <c r="H9" s="24">
        <f>IF(ISERROR((NGDP_Can!H9/RGDP_Can!H9)*100),"..",(NGDP_Can!H9/RGDP_Can!H9)*100)</f>
        <v>99.374285766042092</v>
      </c>
      <c r="I9" s="24">
        <f>IF(ISERROR((NGDP_Can!I9/RGDP_Can!I9)*100),"..",(NGDP_Can!I9/RGDP_Can!I9)*100)</f>
        <v>102.29622566049648</v>
      </c>
      <c r="J9" s="23">
        <f>IF(ISERROR((NGDP_Can!J9/RGDP_Can!J9)*100),"..",(NGDP_Can!J9/RGDP_Can!J9)*100)</f>
        <v>97.281286455354561</v>
      </c>
      <c r="K9" s="24">
        <f>IF(ISERROR((NGDP_Can!K9/RGDP_Can!K9)*100),"..",(NGDP_Can!K9/RGDP_Can!K9)*100)</f>
        <v>98.379410639145135</v>
      </c>
      <c r="L9" s="24">
        <f>IF(ISERROR((NGDP_Can!L9/RGDP_Can!L9)*100),"..",(NGDP_Can!L9/RGDP_Can!L9)*100)</f>
        <v>99.853216698270558</v>
      </c>
      <c r="M9" s="24">
        <f>IF(ISERROR((NGDP_Can!M9/RGDP_Can!M9)*100),"..",(NGDP_Can!M9/RGDP_Can!M9)*100)</f>
        <v>98.617807819036969</v>
      </c>
      <c r="N9" s="24">
        <f>IF(ISERROR((NGDP_Can!N9/RGDP_Can!N9)*100),"..",(NGDP_Can!N9/RGDP_Can!N9)*100)</f>
        <v>97.097694391611086</v>
      </c>
      <c r="O9" s="24">
        <f>IF(ISERROR((NGDP_Can!O9/RGDP_Can!O9)*100),"..",(NGDP_Can!O9/RGDP_Can!O9)*100)</f>
        <v>98.740536566059205</v>
      </c>
      <c r="P9" s="24">
        <f>IF(ISERROR((NGDP_Can!P9/RGDP_Can!P9)*100),"..",(NGDP_Can!P9/RGDP_Can!P9)*100)</f>
        <v>99.258833783695692</v>
      </c>
      <c r="Q9" s="24">
        <f>IF(ISERROR((NGDP_Can!Q9/RGDP_Can!Q9)*100),"..",(NGDP_Can!Q9/RGDP_Can!Q9)*100)</f>
        <v>97.631922330324201</v>
      </c>
      <c r="R9" s="24">
        <f>IF(ISERROR((NGDP_Can!R9/RGDP_Can!R9)*100),"..",(NGDP_Can!R9/RGDP_Can!R9)*100)</f>
        <v>98.881875292599304</v>
      </c>
      <c r="S9" s="24">
        <f>IF(ISERROR((NGDP_Can!S9/RGDP_Can!S9)*100),"..",(NGDP_Can!S9/RGDP_Can!S9)*100)</f>
        <v>94.431339495801424</v>
      </c>
      <c r="T9" s="24">
        <f>IF(ISERROR((NGDP_Can!T9/RGDP_Can!T9)*100),"..",(NGDP_Can!T9/RGDP_Can!T9)*100)</f>
        <v>96.943592788731479</v>
      </c>
      <c r="U9" s="23">
        <f>IF(ISERROR((NGDP_Can!U9/RGDP_Can!U9)*100),"..",(NGDP_Can!U9/RGDP_Can!U9)*100)</f>
        <v>97.17529855416447</v>
      </c>
      <c r="V9" s="22">
        <f>IF(ISERROR((NGDP_Can!V9/RGDP_Can!V9)*100),"..",(NGDP_Can!V9/RGDP_Can!V9)*100)</f>
        <v>99.876192923169782</v>
      </c>
      <c r="W9" s="24">
        <f>IF(ISERROR((NGDP_Can!W9/RGDP_Can!W9)*100),"..",(NGDP_Can!W9/RGDP_Can!W9)*100)</f>
        <v>103.22755129323281</v>
      </c>
      <c r="X9" s="24">
        <f>IF(ISERROR((NGDP_Can!X9/RGDP_Can!X9)*100),"..",(NGDP_Can!X9/RGDP_Can!X9)*100)</f>
        <v>113.07366717587392</v>
      </c>
      <c r="Y9" s="24">
        <f>IF(ISERROR((NGDP_Can!Y9/RGDP_Can!Y9)*100),"..",(NGDP_Can!Y9/RGDP_Can!Y9)*100)</f>
        <v>102.8581355989195</v>
      </c>
    </row>
    <row r="10" spans="1:25">
      <c r="A10" s="5">
        <v>2002</v>
      </c>
      <c r="B10" s="28">
        <f>IF(ISERROR((NGDP_Can!B10/RGDP_Can!B10)*100),"..",(NGDP_Can!B10/RGDP_Can!B10)*100)</f>
        <v>100</v>
      </c>
      <c r="C10" s="22">
        <f>IF(ISERROR((NGDP_Can!C10/RGDP_Can!C10)*100),"..",(NGDP_Can!C10/RGDP_Can!C10)*100)</f>
        <v>100</v>
      </c>
      <c r="D10" s="24">
        <f>IF(ISERROR((NGDP_Can!D10/RGDP_Can!D10)*100),"..",(NGDP_Can!D10/RGDP_Can!D10)*100)</f>
        <v>100</v>
      </c>
      <c r="E10" s="24">
        <f>IF(ISERROR((NGDP_Can!E10/RGDP_Can!E10)*100),"..",(NGDP_Can!E10/RGDP_Can!E10)*100)</f>
        <v>100</v>
      </c>
      <c r="F10" s="24">
        <f>IF(ISERROR((NGDP_Can!F10/RGDP_Can!F10)*100),"..",(NGDP_Can!F10/RGDP_Can!F10)*100)</f>
        <v>100</v>
      </c>
      <c r="G10" s="24">
        <f>IF(ISERROR((NGDP_Can!G10/RGDP_Can!G10)*100),"..",(NGDP_Can!G10/RGDP_Can!G10)*100)</f>
        <v>100</v>
      </c>
      <c r="H10" s="24">
        <f>IF(ISERROR((NGDP_Can!H10/RGDP_Can!H10)*100),"..",(NGDP_Can!H10/RGDP_Can!H10)*100)</f>
        <v>100</v>
      </c>
      <c r="I10" s="24">
        <f>IF(ISERROR((NGDP_Can!I10/RGDP_Can!I10)*100),"..",(NGDP_Can!I10/RGDP_Can!I10)*100)</f>
        <v>100</v>
      </c>
      <c r="J10" s="23">
        <f>IF(ISERROR((NGDP_Can!J10/RGDP_Can!J10)*100),"..",(NGDP_Can!J10/RGDP_Can!J10)*100)</f>
        <v>100</v>
      </c>
      <c r="K10" s="24">
        <f>IF(ISERROR((NGDP_Can!K10/RGDP_Can!K10)*100),"..",(NGDP_Can!K10/RGDP_Can!K10)*100)</f>
        <v>100</v>
      </c>
      <c r="L10" s="24">
        <f>IF(ISERROR((NGDP_Can!L10/RGDP_Can!L10)*100),"..",(NGDP_Can!L10/RGDP_Can!L10)*100)</f>
        <v>100</v>
      </c>
      <c r="M10" s="24">
        <f>IF(ISERROR((NGDP_Can!M10/RGDP_Can!M10)*100),"..",(NGDP_Can!M10/RGDP_Can!M10)*100)</f>
        <v>100</v>
      </c>
      <c r="N10" s="24">
        <f>IF(ISERROR((NGDP_Can!N10/RGDP_Can!N10)*100),"..",(NGDP_Can!N10/RGDP_Can!N10)*100)</f>
        <v>100</v>
      </c>
      <c r="O10" s="24">
        <f>IF(ISERROR((NGDP_Can!O10/RGDP_Can!O10)*100),"..",(NGDP_Can!O10/RGDP_Can!O10)*100)</f>
        <v>100</v>
      </c>
      <c r="P10" s="24">
        <f>IF(ISERROR((NGDP_Can!P10/RGDP_Can!P10)*100),"..",(NGDP_Can!P10/RGDP_Can!P10)*100)</f>
        <v>100</v>
      </c>
      <c r="Q10" s="24">
        <f>IF(ISERROR((NGDP_Can!Q10/RGDP_Can!Q10)*100),"..",(NGDP_Can!Q10/RGDP_Can!Q10)*100)</f>
        <v>100</v>
      </c>
      <c r="R10" s="24">
        <f>IF(ISERROR((NGDP_Can!R10/RGDP_Can!R10)*100),"..",(NGDP_Can!R10/RGDP_Can!R10)*100)</f>
        <v>100</v>
      </c>
      <c r="S10" s="24">
        <f>IF(ISERROR((NGDP_Can!S10/RGDP_Can!S10)*100),"..",(NGDP_Can!S10/RGDP_Can!S10)*100)</f>
        <v>100</v>
      </c>
      <c r="T10" s="24">
        <f>IF(ISERROR((NGDP_Can!T10/RGDP_Can!T10)*100),"..",(NGDP_Can!T10/RGDP_Can!T10)*100)</f>
        <v>100</v>
      </c>
      <c r="U10" s="23">
        <f>IF(ISERROR((NGDP_Can!U10/RGDP_Can!U10)*100),"..",(NGDP_Can!U10/RGDP_Can!U10)*100)</f>
        <v>100</v>
      </c>
      <c r="V10" s="22">
        <f>IF(ISERROR((NGDP_Can!V10/RGDP_Can!V10)*100),"..",(NGDP_Can!V10/RGDP_Can!V10)*100)</f>
        <v>100</v>
      </c>
      <c r="W10" s="24">
        <f>IF(ISERROR((NGDP_Can!W10/RGDP_Can!W10)*100),"..",(NGDP_Can!W10/RGDP_Can!W10)*100)</f>
        <v>100</v>
      </c>
      <c r="X10" s="24">
        <f>IF(ISERROR((NGDP_Can!X10/RGDP_Can!X10)*100),"..",(NGDP_Can!X10/RGDP_Can!X10)*100)</f>
        <v>100</v>
      </c>
      <c r="Y10" s="24">
        <f>IF(ISERROR((NGDP_Can!Y10/RGDP_Can!Y10)*100),"..",(NGDP_Can!Y10/RGDP_Can!Y10)*100)</f>
        <v>100</v>
      </c>
    </row>
    <row r="11" spans="1:25">
      <c r="A11" s="5">
        <v>2003</v>
      </c>
      <c r="B11" s="28">
        <f>IF(ISERROR((NGDP_Can!B11/RGDP_Can!B11)*100),"..",(NGDP_Can!B11/RGDP_Can!B11)*100)</f>
        <v>103.7475969111139</v>
      </c>
      <c r="C11" s="22">
        <f>IF(ISERROR((NGDP_Can!C11/RGDP_Can!C11)*100),"..",(NGDP_Can!C11/RGDP_Can!C11)*100)</f>
        <v>104.9854365931908</v>
      </c>
      <c r="D11" s="24">
        <f>IF(ISERROR((NGDP_Can!D11/RGDP_Can!D11)*100),"..",(NGDP_Can!D11/RGDP_Can!D11)*100)</f>
        <v>92.778031404688534</v>
      </c>
      <c r="E11" s="24">
        <f>IF(ISERROR((NGDP_Can!E11/RGDP_Can!E11)*100),"..",(NGDP_Can!E11/RGDP_Can!E11)*100)</f>
        <v>130.13022474193707</v>
      </c>
      <c r="F11" s="24">
        <f>IF(ISERROR((NGDP_Can!F11/RGDP_Can!F11)*100),"..",(NGDP_Can!F11/RGDP_Can!F11)*100)</f>
        <v>107.53356536496106</v>
      </c>
      <c r="G11" s="24">
        <f>IF(ISERROR((NGDP_Can!G11/RGDP_Can!G11)*100),"..",(NGDP_Can!G11/RGDP_Can!G11)*100)</f>
        <v>102.18863324608472</v>
      </c>
      <c r="H11" s="24">
        <f>IF(ISERROR((NGDP_Can!H11/RGDP_Can!H11)*100),"..",(NGDP_Can!H11/RGDP_Can!H11)*100)</f>
        <v>99.616447166135629</v>
      </c>
      <c r="I11" s="24">
        <f>IF(ISERROR((NGDP_Can!I11/RGDP_Can!I11)*100),"..",(NGDP_Can!I11/RGDP_Can!I11)*100)</f>
        <v>101.14408683301957</v>
      </c>
      <c r="J11" s="23">
        <f>IF(ISERROR((NGDP_Can!J11/RGDP_Can!J11)*100),"..",(NGDP_Can!J11/RGDP_Can!J11)*100)</f>
        <v>98.513440338354798</v>
      </c>
      <c r="K11" s="24">
        <f>IF(ISERROR((NGDP_Can!K11/RGDP_Can!K11)*100),"..",(NGDP_Can!K11/RGDP_Can!K11)*100)</f>
        <v>102.84912203191196</v>
      </c>
      <c r="L11" s="24">
        <f>IF(ISERROR((NGDP_Can!L11/RGDP_Can!L11)*100),"..",(NGDP_Can!L11/RGDP_Can!L11)*100)</f>
        <v>101.91326745053877</v>
      </c>
      <c r="M11" s="24">
        <f>IF(ISERROR((NGDP_Can!M11/RGDP_Can!M11)*100),"..",(NGDP_Can!M11/RGDP_Can!M11)*100)</f>
        <v>104.2071957540368</v>
      </c>
      <c r="N11" s="24">
        <f>IF(ISERROR((NGDP_Can!N11/RGDP_Can!N11)*100),"..",(NGDP_Can!N11/RGDP_Can!N11)*100)</f>
        <v>101.192701240297</v>
      </c>
      <c r="O11" s="24">
        <f>IF(ISERROR((NGDP_Can!O11/RGDP_Can!O11)*100),"..",(NGDP_Can!O11/RGDP_Can!O11)*100)</f>
        <v>103.6238955803491</v>
      </c>
      <c r="P11" s="24">
        <f>IF(ISERROR((NGDP_Can!P11/RGDP_Can!P11)*100),"..",(NGDP_Can!P11/RGDP_Can!P11)*100)</f>
        <v>103.27800889290388</v>
      </c>
      <c r="Q11" s="24">
        <f>IF(ISERROR((NGDP_Can!Q11/RGDP_Can!Q11)*100),"..",(NGDP_Can!Q11/RGDP_Can!Q11)*100)</f>
        <v>101.46007796615125</v>
      </c>
      <c r="R11" s="24">
        <f>IF(ISERROR((NGDP_Can!R11/RGDP_Can!R11)*100),"..",(NGDP_Can!R11/RGDP_Can!R11)*100)</f>
        <v>103.44209517500799</v>
      </c>
      <c r="S11" s="24">
        <f>IF(ISERROR((NGDP_Can!S11/RGDP_Can!S11)*100),"..",(NGDP_Can!S11/RGDP_Can!S11)*100)</f>
        <v>103.25241031579459</v>
      </c>
      <c r="T11" s="24">
        <f>IF(ISERROR((NGDP_Can!T11/RGDP_Can!T11)*100),"..",(NGDP_Can!T11/RGDP_Can!T11)*100)</f>
        <v>102.16170163590191</v>
      </c>
      <c r="U11" s="23">
        <f>IF(ISERROR((NGDP_Can!U11/RGDP_Can!U11)*100),"..",(NGDP_Can!U11/RGDP_Can!U11)*100)</f>
        <v>103.6422820466293</v>
      </c>
      <c r="V11" s="22">
        <f>IF(ISERROR((NGDP_Can!V11/RGDP_Can!V11)*100),"..",(NGDP_Can!V11/RGDP_Can!V11)*100)</f>
        <v>104.0052047068213</v>
      </c>
      <c r="W11" s="24">
        <f>IF(ISERROR((NGDP_Can!W11/RGDP_Can!W11)*100),"..",(NGDP_Can!W11/RGDP_Can!W11)*100)</f>
        <v>106.71801748981994</v>
      </c>
      <c r="X11" s="24">
        <f>IF(ISERROR((NGDP_Can!X11/RGDP_Can!X11)*100),"..",(NGDP_Can!X11/RGDP_Can!X11)*100)</f>
        <v>122.65071246384989</v>
      </c>
      <c r="Y11" s="24">
        <f>IF(ISERROR((NGDP_Can!Y11/RGDP_Can!Y11)*100),"..",(NGDP_Can!Y11/RGDP_Can!Y11)*100)</f>
        <v>101.21886637198952</v>
      </c>
    </row>
    <row r="12" spans="1:25">
      <c r="A12" s="5">
        <v>2004</v>
      </c>
      <c r="B12" s="28">
        <f>IF(ISERROR((NGDP_Can!B12/RGDP_Can!B12)*100),"..",(NGDP_Can!B12/RGDP_Can!B12)*100)</f>
        <v>107.61553278667523</v>
      </c>
      <c r="C12" s="22">
        <f>IF(ISERROR((NGDP_Can!C12/RGDP_Can!C12)*100),"..",(NGDP_Can!C12/RGDP_Can!C12)*100)</f>
        <v>110.16175931342593</v>
      </c>
      <c r="D12" s="24">
        <f>IF(ISERROR((NGDP_Can!D12/RGDP_Can!D12)*100),"..",(NGDP_Can!D12/RGDP_Can!D12)*100)</f>
        <v>93.913513141693244</v>
      </c>
      <c r="E12" s="24">
        <f>IF(ISERROR((NGDP_Can!E12/RGDP_Can!E12)*100),"..",(NGDP_Can!E12/RGDP_Can!E12)*100)</f>
        <v>153.37437478813533</v>
      </c>
      <c r="F12" s="24">
        <f>IF(ISERROR((NGDP_Can!F12/RGDP_Can!F12)*100),"..",(NGDP_Can!F12/RGDP_Can!F12)*100)</f>
        <v>106.71267139606321</v>
      </c>
      <c r="G12" s="24">
        <f>IF(ISERROR((NGDP_Can!G12/RGDP_Can!G12)*100),"..",(NGDP_Can!G12/RGDP_Can!G12)*100)</f>
        <v>107.11568105599805</v>
      </c>
      <c r="H12" s="24">
        <f>IF(ISERROR((NGDP_Can!H12/RGDP_Can!H12)*100),"..",(NGDP_Can!H12/RGDP_Can!H12)*100)</f>
        <v>100.87560550974663</v>
      </c>
      <c r="I12" s="24">
        <f>IF(ISERROR((NGDP_Can!I12/RGDP_Can!I12)*100),"..",(NGDP_Can!I12/RGDP_Can!I12)*100)</f>
        <v>103.55600473052948</v>
      </c>
      <c r="J12" s="23">
        <f>IF(ISERROR((NGDP_Can!J12/RGDP_Can!J12)*100),"..",(NGDP_Can!J12/RGDP_Can!J12)*100)</f>
        <v>98.948672593274907</v>
      </c>
      <c r="K12" s="24">
        <f>IF(ISERROR((NGDP_Can!K12/RGDP_Can!K12)*100),"..",(NGDP_Can!K12/RGDP_Can!K12)*100)</f>
        <v>105.77682812417315</v>
      </c>
      <c r="L12" s="24">
        <f>IF(ISERROR((NGDP_Can!L12/RGDP_Can!L12)*100),"..",(NGDP_Can!L12/RGDP_Can!L12)*100)</f>
        <v>106.60747847087819</v>
      </c>
      <c r="M12" s="24">
        <f>IF(ISERROR((NGDP_Can!M12/RGDP_Can!M12)*100),"..",(NGDP_Can!M12/RGDP_Can!M12)*100)</f>
        <v>106.02488658327549</v>
      </c>
      <c r="N12" s="24">
        <f>IF(ISERROR((NGDP_Can!N12/RGDP_Can!N12)*100),"..",(NGDP_Can!N12/RGDP_Can!N12)*100)</f>
        <v>102.57245686953451</v>
      </c>
      <c r="O12" s="24">
        <f>IF(ISERROR((NGDP_Can!O12/RGDP_Can!O12)*100),"..",(NGDP_Can!O12/RGDP_Can!O12)*100)</f>
        <v>106.65856366859595</v>
      </c>
      <c r="P12" s="24">
        <f>IF(ISERROR((NGDP_Can!P12/RGDP_Can!P12)*100),"..",(NGDP_Can!P12/RGDP_Can!P12)*100)</f>
        <v>106.23014461379741</v>
      </c>
      <c r="Q12" s="24">
        <f>IF(ISERROR((NGDP_Can!Q12/RGDP_Can!Q12)*100),"..",(NGDP_Can!Q12/RGDP_Can!Q12)*100)</f>
        <v>104.56085399548157</v>
      </c>
      <c r="R12" s="24">
        <f>IF(ISERROR((NGDP_Can!R12/RGDP_Can!R12)*100),"..",(NGDP_Can!R12/RGDP_Can!R12)*100)</f>
        <v>105.99695148133503</v>
      </c>
      <c r="S12" s="24">
        <f>IF(ISERROR((NGDP_Can!S12/RGDP_Can!S12)*100),"..",(NGDP_Can!S12/RGDP_Can!S12)*100)</f>
        <v>105.42612705764721</v>
      </c>
      <c r="T12" s="24">
        <f>IF(ISERROR((NGDP_Can!T12/RGDP_Can!T12)*100),"..",(NGDP_Can!T12/RGDP_Can!T12)*100)</f>
        <v>105.02201807547604</v>
      </c>
      <c r="U12" s="23">
        <f>IF(ISERROR((NGDP_Can!U12/RGDP_Can!U12)*100),"..",(NGDP_Can!U12/RGDP_Can!U12)*100)</f>
        <v>107.39977127724806</v>
      </c>
      <c r="V12" s="22">
        <f>IF(ISERROR((NGDP_Can!V12/RGDP_Can!V12)*100),"..",(NGDP_Can!V12/RGDP_Can!V12)*100)</f>
        <v>107.94250774214318</v>
      </c>
      <c r="W12" s="24">
        <f>IF(ISERROR((NGDP_Can!W12/RGDP_Can!W12)*100),"..",(NGDP_Can!W12/RGDP_Can!W12)*100)</f>
        <v>112.33975013633552</v>
      </c>
      <c r="X12" s="24">
        <f>IF(ISERROR((NGDP_Can!X12/RGDP_Can!X12)*100),"..",(NGDP_Can!X12/RGDP_Can!X12)*100)</f>
        <v>135.91207500138921</v>
      </c>
      <c r="Y12" s="24">
        <f>IF(ISERROR((NGDP_Can!Y12/RGDP_Can!Y12)*100),"..",(NGDP_Can!Y12/RGDP_Can!Y12)*100)</f>
        <v>102.46630199276723</v>
      </c>
    </row>
    <row r="13" spans="1:25">
      <c r="A13" s="5">
        <v>2005</v>
      </c>
      <c r="B13" s="28">
        <f>IF(ISERROR((NGDP_Can!B13/RGDP_Can!B13)*100),"..",(NGDP_Can!B13/RGDP_Can!B13)*100)</f>
        <v>111.90414754684672</v>
      </c>
      <c r="C13" s="22">
        <f>IF(ISERROR((NGDP_Can!C13/RGDP_Can!C13)*100),"..",(NGDP_Can!C13/RGDP_Can!C13)*100)</f>
        <v>116.62711987029084</v>
      </c>
      <c r="D13" s="24">
        <f>IF(ISERROR((NGDP_Can!D13/RGDP_Can!D13)*100),"..",(NGDP_Can!D13/RGDP_Can!D13)*100)</f>
        <v>83.594696953657049</v>
      </c>
      <c r="E13" s="24">
        <f>IF(ISERROR((NGDP_Can!E13/RGDP_Can!E13)*100),"..",(NGDP_Can!E13/RGDP_Can!E13)*100)</f>
        <v>198.72137409410774</v>
      </c>
      <c r="F13" s="24">
        <f>IF(ISERROR((NGDP_Can!F13/RGDP_Can!F13)*100),"..",(NGDP_Can!F13/RGDP_Can!F13)*100)</f>
        <v>108.53385557562893</v>
      </c>
      <c r="G13" s="24">
        <f>IF(ISERROR((NGDP_Can!G13/RGDP_Can!G13)*100),"..",(NGDP_Can!G13/RGDP_Can!G13)*100)</f>
        <v>113.9448653371429</v>
      </c>
      <c r="H13" s="24">
        <f>IF(ISERROR((NGDP_Can!H13/RGDP_Can!H13)*100),"..",(NGDP_Can!H13/RGDP_Can!H13)*100)</f>
        <v>98.714420801956138</v>
      </c>
      <c r="I13" s="24">
        <f>IF(ISERROR((NGDP_Can!I13/RGDP_Can!I13)*100),"..",(NGDP_Can!I13/RGDP_Can!I13)*100)</f>
        <v>103.63594881901415</v>
      </c>
      <c r="J13" s="23">
        <f>IF(ISERROR((NGDP_Can!J13/RGDP_Can!J13)*100),"..",(NGDP_Can!J13/RGDP_Can!J13)*100)</f>
        <v>95.260634545613627</v>
      </c>
      <c r="K13" s="24">
        <f>IF(ISERROR((NGDP_Can!K13/RGDP_Can!K13)*100),"..",(NGDP_Can!K13/RGDP_Can!K13)*100)</f>
        <v>108.51550142842162</v>
      </c>
      <c r="L13" s="24">
        <f>IF(ISERROR((NGDP_Can!L13/RGDP_Can!L13)*100),"..",(NGDP_Can!L13/RGDP_Can!L13)*100)</f>
        <v>108.33463279101341</v>
      </c>
      <c r="M13" s="24">
        <f>IF(ISERROR((NGDP_Can!M13/RGDP_Can!M13)*100),"..",(NGDP_Can!M13/RGDP_Can!M13)*100)</f>
        <v>108.39769026637114</v>
      </c>
      <c r="N13" s="24">
        <f>IF(ISERROR((NGDP_Can!N13/RGDP_Can!N13)*100),"..",(NGDP_Can!N13/RGDP_Can!N13)*100)</f>
        <v>108.29372697556165</v>
      </c>
      <c r="O13" s="24">
        <f>IF(ISERROR((NGDP_Can!O13/RGDP_Can!O13)*100),"..",(NGDP_Can!O13/RGDP_Can!O13)*100)</f>
        <v>108.23943439546579</v>
      </c>
      <c r="P13" s="24">
        <f>IF(ISERROR((NGDP_Can!P13/RGDP_Can!P13)*100),"..",(NGDP_Can!P13/RGDP_Can!P13)*100)</f>
        <v>107.88119979700458</v>
      </c>
      <c r="Q13" s="24">
        <f>IF(ISERROR((NGDP_Can!Q13/RGDP_Can!Q13)*100),"..",(NGDP_Can!Q13/RGDP_Can!Q13)*100)</f>
        <v>108.59623779205994</v>
      </c>
      <c r="R13" s="24">
        <f>IF(ISERROR((NGDP_Can!R13/RGDP_Can!R13)*100),"..",(NGDP_Can!R13/RGDP_Can!R13)*100)</f>
        <v>110.72351615200293</v>
      </c>
      <c r="S13" s="24">
        <f>IF(ISERROR((NGDP_Can!S13/RGDP_Can!S13)*100),"..",(NGDP_Can!S13/RGDP_Can!S13)*100)</f>
        <v>103.45264772892624</v>
      </c>
      <c r="T13" s="24">
        <f>IF(ISERROR((NGDP_Can!T13/RGDP_Can!T13)*100),"..",(NGDP_Can!T13/RGDP_Can!T13)*100)</f>
        <v>108.75477817101158</v>
      </c>
      <c r="U13" s="23">
        <f>IF(ISERROR((NGDP_Can!U13/RGDP_Can!U13)*100),"..",(NGDP_Can!U13/RGDP_Can!U13)*100)</f>
        <v>110.38705198773415</v>
      </c>
      <c r="V13" s="22">
        <f>IF(ISERROR((NGDP_Can!V13/RGDP_Can!V13)*100),"..",(NGDP_Can!V13/RGDP_Can!V13)*100)</f>
        <v>112.67155218430942</v>
      </c>
      <c r="W13" s="24">
        <f>IF(ISERROR((NGDP_Can!W13/RGDP_Can!W13)*100),"..",(NGDP_Can!W13/RGDP_Can!W13)*100)</f>
        <v>120.40354109997217</v>
      </c>
      <c r="X13" s="24">
        <f>IF(ISERROR((NGDP_Can!X13/RGDP_Can!X13)*100),"..",(NGDP_Can!X13/RGDP_Can!X13)*100)</f>
        <v>165.01419783976169</v>
      </c>
      <c r="Y13" s="24">
        <f>IF(ISERROR((NGDP_Can!Y13/RGDP_Can!Y13)*100),"..",(NGDP_Can!Y13/RGDP_Can!Y13)*100)</f>
        <v>103.53963665601007</v>
      </c>
    </row>
    <row r="14" spans="1:25">
      <c r="A14" s="5">
        <v>2006</v>
      </c>
      <c r="B14" s="28">
        <f>IF(ISERROR((NGDP_Can!B14/RGDP_Can!B14)*100),"..",(NGDP_Can!B14/RGDP_Can!B14)*100)</f>
        <v>115.09751761853057</v>
      </c>
      <c r="C14" s="22">
        <f>IF(ISERROR((NGDP_Can!C14/RGDP_Can!C14)*100),"..",(NGDP_Can!C14/RGDP_Can!C14)*100)</f>
        <v>120.16965490154419</v>
      </c>
      <c r="D14" s="24">
        <f>IF(ISERROR((NGDP_Can!D14/RGDP_Can!D14)*100),"..",(NGDP_Can!D14/RGDP_Can!D14)*100)</f>
        <v>80.853566169322704</v>
      </c>
      <c r="E14" s="24">
        <f>IF(ISERROR((NGDP_Can!E14/RGDP_Can!E14)*100),"..",(NGDP_Can!E14/RGDP_Can!E14)*100)</f>
        <v>204.4543557080425</v>
      </c>
      <c r="F14" s="24">
        <f>IF(ISERROR((NGDP_Can!F14/RGDP_Can!F14)*100),"..",(NGDP_Can!F14/RGDP_Can!F14)*100)</f>
        <v>109.75602762805828</v>
      </c>
      <c r="G14" s="24">
        <f>IF(ISERROR((NGDP_Can!G14/RGDP_Can!G14)*100),"..",(NGDP_Can!G14/RGDP_Can!G14)*100)</f>
        <v>126.19499503331689</v>
      </c>
      <c r="H14" s="24">
        <f>IF(ISERROR((NGDP_Can!H14/RGDP_Can!H14)*100),"..",(NGDP_Can!H14/RGDP_Can!H14)*100)</f>
        <v>99.686999518297455</v>
      </c>
      <c r="I14" s="24">
        <f>IF(ISERROR((NGDP_Can!I14/RGDP_Can!I14)*100),"..",(NGDP_Can!I14/RGDP_Can!I14)*100)</f>
        <v>106.72383984730227</v>
      </c>
      <c r="J14" s="23">
        <f>IF(ISERROR((NGDP_Can!J14/RGDP_Can!J14)*100),"..",(NGDP_Can!J14/RGDP_Can!J14)*100)</f>
        <v>94.825638760397183</v>
      </c>
      <c r="K14" s="24">
        <f>IF(ISERROR((NGDP_Can!K14/RGDP_Can!K14)*100),"..",(NGDP_Can!K14/RGDP_Can!K14)*100)</f>
        <v>111.46528036424499</v>
      </c>
      <c r="L14" s="24">
        <f>IF(ISERROR((NGDP_Can!L14/RGDP_Can!L14)*100),"..",(NGDP_Can!L14/RGDP_Can!L14)*100)</f>
        <v>111.58655873950001</v>
      </c>
      <c r="M14" s="24">
        <f>IF(ISERROR((NGDP_Can!M14/RGDP_Can!M14)*100),"..",(NGDP_Can!M14/RGDP_Can!M14)*100)</f>
        <v>108.73875953164054</v>
      </c>
      <c r="N14" s="24">
        <f>IF(ISERROR((NGDP_Can!N14/RGDP_Can!N14)*100),"..",(NGDP_Can!N14/RGDP_Can!N14)*100)</f>
        <v>113.27748278468788</v>
      </c>
      <c r="O14" s="24">
        <f>IF(ISERROR((NGDP_Can!O14/RGDP_Can!O14)*100),"..",(NGDP_Can!O14/RGDP_Can!O14)*100)</f>
        <v>109.49750180803485</v>
      </c>
      <c r="P14" s="24">
        <f>IF(ISERROR((NGDP_Can!P14/RGDP_Can!P14)*100),"..",(NGDP_Can!P14/RGDP_Can!P14)*100)</f>
        <v>110.62347489904991</v>
      </c>
      <c r="Q14" s="24">
        <f>IF(ISERROR((NGDP_Can!Q14/RGDP_Can!Q14)*100),"..",(NGDP_Can!Q14/RGDP_Can!Q14)*100)</f>
        <v>111.10641922174511</v>
      </c>
      <c r="R14" s="24">
        <f>IF(ISERROR((NGDP_Can!R14/RGDP_Can!R14)*100),"..",(NGDP_Can!R14/RGDP_Can!R14)*100)</f>
        <v>115.33442713884025</v>
      </c>
      <c r="S14" s="24">
        <f>IF(ISERROR((NGDP_Can!S14/RGDP_Can!S14)*100),"..",(NGDP_Can!S14/RGDP_Can!S14)*100)</f>
        <v>108.29969774175927</v>
      </c>
      <c r="T14" s="24">
        <f>IF(ISERROR((NGDP_Can!T14/RGDP_Can!T14)*100),"..",(NGDP_Can!T14/RGDP_Can!T14)*100)</f>
        <v>113.06734975743259</v>
      </c>
      <c r="U14" s="23">
        <f>IF(ISERROR((NGDP_Can!U14/RGDP_Can!U14)*100),"..",(NGDP_Can!U14/RGDP_Can!U14)*100)</f>
        <v>114.67111873788195</v>
      </c>
      <c r="V14" s="22">
        <f>IF(ISERROR((NGDP_Can!V14/RGDP_Can!V14)*100),"..",(NGDP_Can!V14/RGDP_Can!V14)*100)</f>
        <v>116.00970570582882</v>
      </c>
      <c r="W14" s="24">
        <f>IF(ISERROR((NGDP_Can!W14/RGDP_Can!W14)*100),"..",(NGDP_Can!W14/RGDP_Can!W14)*100)</f>
        <v>122.3894267010543</v>
      </c>
      <c r="X14" s="24">
        <f>IF(ISERROR((NGDP_Can!X14/RGDP_Can!X14)*100),"..",(NGDP_Can!X14/RGDP_Can!X14)*100)</f>
        <v>164.11135508857646</v>
      </c>
      <c r="Y14" s="24">
        <f>IF(ISERROR((NGDP_Can!Y14/RGDP_Can!Y14)*100),"..",(NGDP_Can!Y14/RGDP_Can!Y14)*100)</f>
        <v>103.04788255531383</v>
      </c>
    </row>
    <row r="15" spans="1:25">
      <c r="A15" s="5">
        <v>2007</v>
      </c>
      <c r="B15" s="28">
        <f>IF(ISERROR((NGDP_Can!B15/RGDP_Can!B15)*100),"..",(NGDP_Can!B15/RGDP_Can!B15)*100)</f>
        <v>118.95233383185504</v>
      </c>
      <c r="C15" s="22">
        <f>IF(ISERROR((NGDP_Can!C15/RGDP_Can!C15)*100),"..",(NGDP_Can!C15/RGDP_Can!C15)*100)</f>
        <v>125.25234947917336</v>
      </c>
      <c r="D15" s="24">
        <f>IF(ISERROR((NGDP_Can!D15/RGDP_Can!D15)*100),"..",(NGDP_Can!D15/RGDP_Can!D15)*100)</f>
        <v>87.978839292932093</v>
      </c>
      <c r="E15" s="24">
        <f>IF(ISERROR((NGDP_Can!E15/RGDP_Can!E15)*100),"..",(NGDP_Can!E15/RGDP_Can!E15)*100)</f>
        <v>212.05377028762089</v>
      </c>
      <c r="F15" s="24">
        <f>IF(ISERROR((NGDP_Can!F15/RGDP_Can!F15)*100),"..",(NGDP_Can!F15/RGDP_Can!F15)*100)</f>
        <v>109.96437532936937</v>
      </c>
      <c r="G15" s="24">
        <f>IF(ISERROR((NGDP_Can!G15/RGDP_Can!G15)*100),"..",(NGDP_Can!G15/RGDP_Can!G15)*100)</f>
        <v>137.34563133152938</v>
      </c>
      <c r="H15" s="24">
        <f>IF(ISERROR((NGDP_Can!H15/RGDP_Can!H15)*100),"..",(NGDP_Can!H15/RGDP_Can!H15)*100)</f>
        <v>102.14657286561324</v>
      </c>
      <c r="I15" s="24">
        <f>IF(ISERROR((NGDP_Can!I15/RGDP_Can!I15)*100),"..",(NGDP_Can!I15/RGDP_Can!I15)*100)</f>
        <v>110.12740012820824</v>
      </c>
      <c r="J15" s="23">
        <f>IF(ISERROR((NGDP_Can!J15/RGDP_Can!J15)*100),"..",(NGDP_Can!J15/RGDP_Can!J15)*100)</f>
        <v>96.663610028155091</v>
      </c>
      <c r="K15" s="24">
        <f>IF(ISERROR((NGDP_Can!K15/RGDP_Can!K15)*100),"..",(NGDP_Can!K15/RGDP_Can!K15)*100)</f>
        <v>114.4893752089134</v>
      </c>
      <c r="L15" s="24">
        <f>IF(ISERROR((NGDP_Can!L15/RGDP_Can!L15)*100),"..",(NGDP_Can!L15/RGDP_Can!L15)*100)</f>
        <v>111.68927658467854</v>
      </c>
      <c r="M15" s="24">
        <f>IF(ISERROR((NGDP_Can!M15/RGDP_Can!M15)*100),"..",(NGDP_Can!M15/RGDP_Can!M15)*100)</f>
        <v>113.09541624854134</v>
      </c>
      <c r="N15" s="24">
        <f>IF(ISERROR((NGDP_Can!N15/RGDP_Can!N15)*100),"..",(NGDP_Can!N15/RGDP_Can!N15)*100)</f>
        <v>114.16800652304535</v>
      </c>
      <c r="O15" s="24">
        <f>IF(ISERROR((NGDP_Can!O15/RGDP_Can!O15)*100),"..",(NGDP_Can!O15/RGDP_Can!O15)*100)</f>
        <v>111.77095758738925</v>
      </c>
      <c r="P15" s="24">
        <f>IF(ISERROR((NGDP_Can!P15/RGDP_Can!P15)*100),"..",(NGDP_Can!P15/RGDP_Can!P15)*100)</f>
        <v>113.39596435630975</v>
      </c>
      <c r="Q15" s="24">
        <f>IF(ISERROR((NGDP_Can!Q15/RGDP_Can!Q15)*100),"..",(NGDP_Can!Q15/RGDP_Can!Q15)*100)</f>
        <v>116.76896019207483</v>
      </c>
      <c r="R15" s="24">
        <f>IF(ISERROR((NGDP_Can!R15/RGDP_Can!R15)*100),"..",(NGDP_Can!R15/RGDP_Can!R15)*100)</f>
        <v>118.1698461857597</v>
      </c>
      <c r="S15" s="24">
        <f>IF(ISERROR((NGDP_Can!S15/RGDP_Can!S15)*100),"..",(NGDP_Can!S15/RGDP_Can!S15)*100)</f>
        <v>110.13365422040835</v>
      </c>
      <c r="T15" s="24">
        <f>IF(ISERROR((NGDP_Can!T15/RGDP_Can!T15)*100),"..",(NGDP_Can!T15/RGDP_Can!T15)*100)</f>
        <v>118.30434833016845</v>
      </c>
      <c r="U15" s="23">
        <f>IF(ISERROR((NGDP_Can!U15/RGDP_Can!U15)*100),"..",(NGDP_Can!U15/RGDP_Can!U15)*100)</f>
        <v>119.47417465281194</v>
      </c>
      <c r="V15" s="22">
        <f>IF(ISERROR((NGDP_Can!V15/RGDP_Can!V15)*100),"..",(NGDP_Can!V15/RGDP_Can!V15)*100)</f>
        <v>119.76769954208872</v>
      </c>
      <c r="W15" s="24">
        <f>IF(ISERROR((NGDP_Can!W15/RGDP_Can!W15)*100),"..",(NGDP_Can!W15/RGDP_Can!W15)*100)</f>
        <v>125.68065317271603</v>
      </c>
      <c r="X15" s="24">
        <f>IF(ISERROR((NGDP_Can!X15/RGDP_Can!X15)*100),"..",(NGDP_Can!X15/RGDP_Can!X15)*100)</f>
        <v>169.17714396903864</v>
      </c>
      <c r="Y15" s="24">
        <f>IF(ISERROR((NGDP_Can!Y15/RGDP_Can!Y15)*100),"..",(NGDP_Can!Y15/RGDP_Can!Y15)*100)</f>
        <v>105.78648583055757</v>
      </c>
    </row>
    <row r="16" spans="1:25">
      <c r="A16" s="5">
        <v>2008</v>
      </c>
      <c r="B16" s="28">
        <f>IF(ISERROR((NGDP_Can!B16/RGDP_Can!B16)*100),"..",(NGDP_Can!B16/RGDP_Can!B16)*100)</f>
        <v>124.98037756533842</v>
      </c>
      <c r="C16" s="22">
        <f>IF(ISERROR((NGDP_Can!C16/RGDP_Can!C16)*100),"..",(NGDP_Can!C16/RGDP_Can!C16)*100)</f>
        <v>136.57576471013863</v>
      </c>
      <c r="D16" s="24">
        <f>IF(ISERROR((NGDP_Can!D16/RGDP_Can!D16)*100),"..",(NGDP_Can!D16/RGDP_Can!D16)*100)</f>
        <v>96.327855130977952</v>
      </c>
      <c r="E16" s="24">
        <f>IF(ISERROR((NGDP_Can!E16/RGDP_Can!E16)*100),"..",(NGDP_Can!E16/RGDP_Can!E16)*100)</f>
        <v>274.6987688436451</v>
      </c>
      <c r="F16" s="24">
        <f>IF(ISERROR((NGDP_Can!F16/RGDP_Can!F16)*100),"..",(NGDP_Can!F16/RGDP_Can!F16)*100)</f>
        <v>110.42757810886441</v>
      </c>
      <c r="G16" s="24">
        <f>IF(ISERROR((NGDP_Can!G16/RGDP_Can!G16)*100),"..",(NGDP_Can!G16/RGDP_Can!G16)*100)</f>
        <v>143.93131817913451</v>
      </c>
      <c r="H16" s="24">
        <f>IF(ISERROR((NGDP_Can!H16/RGDP_Can!H16)*100),"..",(NGDP_Can!H16/RGDP_Can!H16)*100)</f>
        <v>101.3287226998409</v>
      </c>
      <c r="I16" s="24">
        <f>IF(ISERROR((NGDP_Can!I16/RGDP_Can!I16)*100),"..",(NGDP_Can!I16/RGDP_Can!I16)*100)</f>
        <v>110.10842169193266</v>
      </c>
      <c r="J16" s="23">
        <f>IF(ISERROR((NGDP_Can!J16/RGDP_Can!J16)*100),"..",(NGDP_Can!J16/RGDP_Can!J16)*100)</f>
        <v>95.331046026641317</v>
      </c>
      <c r="K16" s="24">
        <f>IF(ISERROR((NGDP_Can!K16/RGDP_Can!K16)*100),"..",(NGDP_Can!K16/RGDP_Can!K16)*100)</f>
        <v>117.03871634914194</v>
      </c>
      <c r="L16" s="24">
        <f>IF(ISERROR((NGDP_Can!L16/RGDP_Can!L16)*100),"..",(NGDP_Can!L16/RGDP_Can!L16)*100)</f>
        <v>112.26794357733765</v>
      </c>
      <c r="M16" s="24">
        <f>IF(ISERROR((NGDP_Can!M16/RGDP_Can!M16)*100),"..",(NGDP_Can!M16/RGDP_Can!M16)*100)</f>
        <v>113.9558205752989</v>
      </c>
      <c r="N16" s="24">
        <f>IF(ISERROR((NGDP_Can!N16/RGDP_Can!N16)*100),"..",(NGDP_Can!N16/RGDP_Can!N16)*100)</f>
        <v>115.92800416947908</v>
      </c>
      <c r="O16" s="24">
        <f>IF(ISERROR((NGDP_Can!O16/RGDP_Can!O16)*100),"..",(NGDP_Can!O16/RGDP_Can!O16)*100)</f>
        <v>115.32382463958868</v>
      </c>
      <c r="P16" s="24">
        <f>IF(ISERROR((NGDP_Can!P16/RGDP_Can!P16)*100),"..",(NGDP_Can!P16/RGDP_Can!P16)*100)</f>
        <v>115.19312557321793</v>
      </c>
      <c r="Q16" s="24">
        <f>IF(ISERROR((NGDP_Can!Q16/RGDP_Can!Q16)*100),"..",(NGDP_Can!Q16/RGDP_Can!Q16)*100)</f>
        <v>122.15945073023433</v>
      </c>
      <c r="R16" s="24">
        <f>IF(ISERROR((NGDP_Can!R16/RGDP_Can!R16)*100),"..",(NGDP_Can!R16/RGDP_Can!R16)*100)</f>
        <v>121.05801799399245</v>
      </c>
      <c r="S16" s="24">
        <f>IF(ISERROR((NGDP_Can!S16/RGDP_Can!S16)*100),"..",(NGDP_Can!S16/RGDP_Can!S16)*100)</f>
        <v>115.55922284738254</v>
      </c>
      <c r="T16" s="24">
        <f>IF(ISERROR((NGDP_Can!T16/RGDP_Can!T16)*100),"..",(NGDP_Can!T16/RGDP_Can!T16)*100)</f>
        <v>123.22323940192574</v>
      </c>
      <c r="U16" s="23">
        <f>IF(ISERROR((NGDP_Can!U16/RGDP_Can!U16)*100),"..",(NGDP_Can!U16/RGDP_Can!U16)*100)</f>
        <v>123.86607746306618</v>
      </c>
      <c r="V16" s="22">
        <f>IF(ISERROR((NGDP_Can!V16/RGDP_Can!V16)*100),"..",(NGDP_Can!V16/RGDP_Can!V16)*100)</f>
        <v>125.6313651649226</v>
      </c>
      <c r="W16" s="24">
        <f>IF(ISERROR((NGDP_Can!W16/RGDP_Can!W16)*100),"..",(NGDP_Can!W16/RGDP_Can!W16)*100)</f>
        <v>138.60517777547733</v>
      </c>
      <c r="X16" s="24">
        <f>IF(ISERROR((NGDP_Can!X16/RGDP_Can!X16)*100),"..",(NGDP_Can!X16/RGDP_Can!X16)*100)</f>
        <v>210.79255074704429</v>
      </c>
      <c r="Y16" s="24">
        <f>IF(ISERROR((NGDP_Can!Y16/RGDP_Can!Y16)*100),"..",(NGDP_Can!Y16/RGDP_Can!Y16)*100)</f>
        <v>107.58213198180204</v>
      </c>
    </row>
    <row r="17" spans="1:25">
      <c r="A17" s="5">
        <v>2009</v>
      </c>
      <c r="B17" s="28" t="str">
        <f>IF(ISERROR((NGDP_Can!B17/RGDP_Can!B17)*100),"..",(NGDP_Can!B17/RGDP_Can!B17)*100)</f>
        <v>..</v>
      </c>
      <c r="C17" s="22" t="str">
        <f>IF(ISERROR((NGDP_Can!C17/RGDP_Can!C17)*100),"..",(NGDP_Can!C17/RGDP_Can!C17)*100)</f>
        <v>..</v>
      </c>
      <c r="D17" s="24" t="str">
        <f>IF(ISERROR((NGDP_Can!D17/RGDP_Can!D17)*100),"..",(NGDP_Can!D17/RGDP_Can!D17)*100)</f>
        <v>..</v>
      </c>
      <c r="E17" s="24" t="str">
        <f>IF(ISERROR((NGDP_Can!E17/RGDP_Can!E17)*100),"..",(NGDP_Can!E17/RGDP_Can!E17)*100)</f>
        <v>..</v>
      </c>
      <c r="F17" s="24" t="str">
        <f>IF(ISERROR((NGDP_Can!F17/RGDP_Can!F17)*100),"..",(NGDP_Can!F17/RGDP_Can!F17)*100)</f>
        <v>..</v>
      </c>
      <c r="G17" s="24" t="str">
        <f>IF(ISERROR((NGDP_Can!G17/RGDP_Can!G17)*100),"..",(NGDP_Can!G17/RGDP_Can!G17)*100)</f>
        <v>..</v>
      </c>
      <c r="H17" s="24" t="str">
        <f>IF(ISERROR((NGDP_Can!H17/RGDP_Can!H17)*100),"..",(NGDP_Can!H17/RGDP_Can!H17)*100)</f>
        <v>..</v>
      </c>
      <c r="I17" s="24" t="str">
        <f>IF(ISERROR((NGDP_Can!I17/RGDP_Can!I17)*100),"..",(NGDP_Can!I17/RGDP_Can!I17)*100)</f>
        <v>..</v>
      </c>
      <c r="J17" s="23" t="str">
        <f>IF(ISERROR((NGDP_Can!J17/RGDP_Can!J17)*100),"..",(NGDP_Can!J17/RGDP_Can!J17)*100)</f>
        <v>..</v>
      </c>
      <c r="K17" s="24" t="str">
        <f>IF(ISERROR((NGDP_Can!K17/RGDP_Can!K17)*100),"..",(NGDP_Can!K17/RGDP_Can!K17)*100)</f>
        <v>..</v>
      </c>
      <c r="L17" s="24" t="str">
        <f>IF(ISERROR((NGDP_Can!L17/RGDP_Can!L17)*100),"..",(NGDP_Can!L17/RGDP_Can!L17)*100)</f>
        <v>..</v>
      </c>
      <c r="M17" s="24" t="str">
        <f>IF(ISERROR((NGDP_Can!M17/RGDP_Can!M17)*100),"..",(NGDP_Can!M17/RGDP_Can!M17)*100)</f>
        <v>..</v>
      </c>
      <c r="N17" s="24" t="str">
        <f>IF(ISERROR((NGDP_Can!N17/RGDP_Can!N17)*100),"..",(NGDP_Can!N17/RGDP_Can!N17)*100)</f>
        <v>..</v>
      </c>
      <c r="O17" s="24" t="str">
        <f>IF(ISERROR((NGDP_Can!O17/RGDP_Can!O17)*100),"..",(NGDP_Can!O17/RGDP_Can!O17)*100)</f>
        <v>..</v>
      </c>
      <c r="P17" s="24" t="str">
        <f>IF(ISERROR((NGDP_Can!P17/RGDP_Can!P17)*100),"..",(NGDP_Can!P17/RGDP_Can!P17)*100)</f>
        <v>..</v>
      </c>
      <c r="Q17" s="24" t="str">
        <f>IF(ISERROR((NGDP_Can!Q17/RGDP_Can!Q17)*100),"..",(NGDP_Can!Q17/RGDP_Can!Q17)*100)</f>
        <v>..</v>
      </c>
      <c r="R17" s="24" t="str">
        <f>IF(ISERROR((NGDP_Can!R17/RGDP_Can!R17)*100),"..",(NGDP_Can!R17/RGDP_Can!R17)*100)</f>
        <v>..</v>
      </c>
      <c r="S17" s="24" t="str">
        <f>IF(ISERROR((NGDP_Can!S17/RGDP_Can!S17)*100),"..",(NGDP_Can!S17/RGDP_Can!S17)*100)</f>
        <v>..</v>
      </c>
      <c r="T17" s="24" t="str">
        <f>IF(ISERROR((NGDP_Can!T17/RGDP_Can!T17)*100),"..",(NGDP_Can!T17/RGDP_Can!T17)*100)</f>
        <v>..</v>
      </c>
      <c r="U17" s="23" t="str">
        <f>IF(ISERROR((NGDP_Can!U17/RGDP_Can!U17)*100),"..",(NGDP_Can!U17/RGDP_Can!U17)*100)</f>
        <v>..</v>
      </c>
      <c r="V17" s="22" t="str">
        <f>IF(ISERROR((NGDP_Can!V17/RGDP_Can!V17)*100),"..",(NGDP_Can!V17/RGDP_Can!V17)*100)</f>
        <v>..</v>
      </c>
      <c r="W17" s="24" t="str">
        <f>IF(ISERROR((NGDP_Can!W17/RGDP_Can!W17)*100),"..",(NGDP_Can!W17/RGDP_Can!W17)*100)</f>
        <v>..</v>
      </c>
      <c r="X17" s="24" t="str">
        <f>IF(ISERROR((NGDP_Can!X17/RGDP_Can!X17)*100),"..",(NGDP_Can!X17/RGDP_Can!X17)*100)</f>
        <v>..</v>
      </c>
      <c r="Y17" s="24" t="str">
        <f>IF(ISERROR((NGDP_Can!Y17/RGDP_Can!Y17)*100),"..",(NGDP_Can!Y17/RGDP_Can!Y17)*100)</f>
        <v>..</v>
      </c>
    </row>
    <row r="18" spans="1:25">
      <c r="A18" s="5">
        <v>2010</v>
      </c>
      <c r="B18" s="28" t="str">
        <f>IF(ISERROR((NGDP_Can!B18/RGDP_Can!B18)*100),"..",(NGDP_Can!B18/RGDP_Can!B18)*100)</f>
        <v>..</v>
      </c>
      <c r="C18" s="22" t="str">
        <f>IF(ISERROR((NGDP_Can!C18/RGDP_Can!C18)*100),"..",(NGDP_Can!C18/RGDP_Can!C18)*100)</f>
        <v>..</v>
      </c>
      <c r="D18" s="24" t="str">
        <f>IF(ISERROR((NGDP_Can!D18/RGDP_Can!D18)*100),"..",(NGDP_Can!D18/RGDP_Can!D18)*100)</f>
        <v>..</v>
      </c>
      <c r="E18" s="24" t="str">
        <f>IF(ISERROR((NGDP_Can!E18/RGDP_Can!E18)*100),"..",(NGDP_Can!E18/RGDP_Can!E18)*100)</f>
        <v>..</v>
      </c>
      <c r="F18" s="24" t="str">
        <f>IF(ISERROR((NGDP_Can!F18/RGDP_Can!F18)*100),"..",(NGDP_Can!F18/RGDP_Can!F18)*100)</f>
        <v>..</v>
      </c>
      <c r="G18" s="24" t="str">
        <f>IF(ISERROR((NGDP_Can!G18/RGDP_Can!G18)*100),"..",(NGDP_Can!G18/RGDP_Can!G18)*100)</f>
        <v>..</v>
      </c>
      <c r="H18" s="24" t="str">
        <f>IF(ISERROR((NGDP_Can!H18/RGDP_Can!H18)*100),"..",(NGDP_Can!H18/RGDP_Can!H18)*100)</f>
        <v>..</v>
      </c>
      <c r="I18" s="24" t="str">
        <f>IF(ISERROR((NGDP_Can!I18/RGDP_Can!I18)*100),"..",(NGDP_Can!I18/RGDP_Can!I18)*100)</f>
        <v>..</v>
      </c>
      <c r="J18" s="23" t="str">
        <f>IF(ISERROR((NGDP_Can!J18/RGDP_Can!J18)*100),"..",(NGDP_Can!J18/RGDP_Can!J18)*100)</f>
        <v>..</v>
      </c>
      <c r="K18" s="24" t="str">
        <f>IF(ISERROR((NGDP_Can!K18/RGDP_Can!K18)*100),"..",(NGDP_Can!K18/RGDP_Can!K18)*100)</f>
        <v>..</v>
      </c>
      <c r="L18" s="24" t="str">
        <f>IF(ISERROR((NGDP_Can!L18/RGDP_Can!L18)*100),"..",(NGDP_Can!L18/RGDP_Can!L18)*100)</f>
        <v>..</v>
      </c>
      <c r="M18" s="24" t="str">
        <f>IF(ISERROR((NGDP_Can!M18/RGDP_Can!M18)*100),"..",(NGDP_Can!M18/RGDP_Can!M18)*100)</f>
        <v>..</v>
      </c>
      <c r="N18" s="24" t="str">
        <f>IF(ISERROR((NGDP_Can!N18/RGDP_Can!N18)*100),"..",(NGDP_Can!N18/RGDP_Can!N18)*100)</f>
        <v>..</v>
      </c>
      <c r="O18" s="24" t="str">
        <f>IF(ISERROR((NGDP_Can!O18/RGDP_Can!O18)*100),"..",(NGDP_Can!O18/RGDP_Can!O18)*100)</f>
        <v>..</v>
      </c>
      <c r="P18" s="24" t="str">
        <f>IF(ISERROR((NGDP_Can!P18/RGDP_Can!P18)*100),"..",(NGDP_Can!P18/RGDP_Can!P18)*100)</f>
        <v>..</v>
      </c>
      <c r="Q18" s="24" t="str">
        <f>IF(ISERROR((NGDP_Can!Q18/RGDP_Can!Q18)*100),"..",(NGDP_Can!Q18/RGDP_Can!Q18)*100)</f>
        <v>..</v>
      </c>
      <c r="R18" s="24" t="str">
        <f>IF(ISERROR((NGDP_Can!R18/RGDP_Can!R18)*100),"..",(NGDP_Can!R18/RGDP_Can!R18)*100)</f>
        <v>..</v>
      </c>
      <c r="S18" s="24" t="str">
        <f>IF(ISERROR((NGDP_Can!S18/RGDP_Can!S18)*100),"..",(NGDP_Can!S18/RGDP_Can!S18)*100)</f>
        <v>..</v>
      </c>
      <c r="T18" s="24" t="str">
        <f>IF(ISERROR((NGDP_Can!T18/RGDP_Can!T18)*100),"..",(NGDP_Can!T18/RGDP_Can!T18)*100)</f>
        <v>..</v>
      </c>
      <c r="U18" s="23" t="str">
        <f>IF(ISERROR((NGDP_Can!U18/RGDP_Can!U18)*100),"..",(NGDP_Can!U18/RGDP_Can!U18)*100)</f>
        <v>..</v>
      </c>
      <c r="V18" s="22" t="str">
        <f>IF(ISERROR((NGDP_Can!V18/RGDP_Can!V18)*100),"..",(NGDP_Can!V18/RGDP_Can!V18)*100)</f>
        <v>..</v>
      </c>
      <c r="W18" s="24" t="str">
        <f>IF(ISERROR((NGDP_Can!W18/RGDP_Can!W18)*100),"..",(NGDP_Can!W18/RGDP_Can!W18)*100)</f>
        <v>..</v>
      </c>
      <c r="X18" s="24" t="str">
        <f>IF(ISERROR((NGDP_Can!X18/RGDP_Can!X18)*100),"..",(NGDP_Can!X18/RGDP_Can!X18)*100)</f>
        <v>..</v>
      </c>
      <c r="Y18" s="24" t="str">
        <f>IF(ISERROR((NGDP_Can!Y18/RGDP_Can!Y18)*100),"..",(NGDP_Can!Y18/RGDP_Can!Y18)*100)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261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2.7884232610366322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3.8707430268039911</v>
      </c>
      <c r="D21" s="9">
        <f t="shared" si="0"/>
        <v>0.73898584787890353</v>
      </c>
      <c r="E21" s="9">
        <f t="shared" si="0"/>
        <v>13.395306493141979</v>
      </c>
      <c r="F21" s="9">
        <f t="shared" si="0"/>
        <v>1.7222436337708258</v>
      </c>
      <c r="G21" s="9">
        <f t="shared" si="0"/>
        <v>3.8830532292779774</v>
      </c>
      <c r="H21" s="9">
        <f t="shared" si="0"/>
        <v>0.68350772450878061</v>
      </c>
      <c r="I21" s="9">
        <f t="shared" si="0"/>
        <v>1.4031049313334876</v>
      </c>
      <c r="J21" s="20">
        <f t="shared" si="0"/>
        <v>0.17717471176028621</v>
      </c>
      <c r="K21" s="9">
        <f t="shared" si="0"/>
        <v>1.9811744070325377</v>
      </c>
      <c r="L21" s="9">
        <f t="shared" si="0"/>
        <v>0.86951462981834649</v>
      </c>
      <c r="M21" s="9">
        <f t="shared" si="0"/>
        <v>1.6706007866087003</v>
      </c>
      <c r="N21" s="9">
        <f t="shared" si="0"/>
        <v>1.9913680805685452</v>
      </c>
      <c r="O21" s="9">
        <f t="shared" si="0"/>
        <v>0.75369322900211699</v>
      </c>
      <c r="P21" s="9">
        <f t="shared" si="0"/>
        <v>1.7340750979252029</v>
      </c>
      <c r="Q21" s="9">
        <f t="shared" si="0"/>
        <v>2.8641895072637702</v>
      </c>
      <c r="R21" s="9">
        <f t="shared" si="0"/>
        <v>2.9952308570738495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2.9321064979147993</v>
      </c>
      <c r="T21" s="9">
        <f t="shared" si="1"/>
        <v>2.8139404139338575</v>
      </c>
      <c r="U21" s="20">
        <f t="shared" si="1"/>
        <v>3.2974833547546156</v>
      </c>
      <c r="V21" s="9">
        <f t="shared" si="1"/>
        <v>2.8179451672045275</v>
      </c>
      <c r="W21" s="9">
        <f t="shared" si="1"/>
        <v>4.0990310320667689</v>
      </c>
      <c r="X21" s="9">
        <f t="shared" si="1"/>
        <v>9.9547296182989733</v>
      </c>
      <c r="Y21" s="9">
        <f t="shared" si="1"/>
        <v>-1.0234277605812192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2.0078974424570628</v>
      </c>
      <c r="C22" s="9">
        <f t="shared" si="0"/>
        <v>3.7179191906988374</v>
      </c>
      <c r="D22" s="9">
        <f t="shared" si="0"/>
        <v>-0.88595328140500529</v>
      </c>
      <c r="E22" s="9">
        <f t="shared" si="0"/>
        <v>19.708921631692888</v>
      </c>
      <c r="F22" s="9">
        <f t="shared" si="0"/>
        <v>1.2496604366838859</v>
      </c>
      <c r="G22" s="9">
        <f t="shared" si="0"/>
        <v>0.44443777929465966</v>
      </c>
      <c r="H22" s="9">
        <f t="shared" si="0"/>
        <v>1.8170999420644485</v>
      </c>
      <c r="I22" s="9">
        <f t="shared" si="0"/>
        <v>1.9842049952337293</v>
      </c>
      <c r="J22" s="21">
        <f t="shared" si="0"/>
        <v>1.7439643324546283</v>
      </c>
      <c r="K22" s="9">
        <f t="shared" si="0"/>
        <v>0.69919027430673797</v>
      </c>
      <c r="L22" s="9">
        <f t="shared" si="0"/>
        <v>-1.6863347748037105</v>
      </c>
      <c r="M22" s="9">
        <f t="shared" si="0"/>
        <v>0.93876006136477397</v>
      </c>
      <c r="N22" s="9">
        <f t="shared" si="0"/>
        <v>0.3276791911018373</v>
      </c>
      <c r="O22" s="9">
        <f t="shared" si="0"/>
        <v>-2.1280693422054853</v>
      </c>
      <c r="P22" s="9">
        <f t="shared" si="0"/>
        <v>0.91244226320390531</v>
      </c>
      <c r="Q22" s="9">
        <f t="shared" si="0"/>
        <v>1.8450108709823443</v>
      </c>
      <c r="R22" s="9">
        <f t="shared" si="0"/>
        <v>2.2842522995518255</v>
      </c>
      <c r="S22" s="9">
        <f t="shared" si="1"/>
        <v>2.6624919302897565</v>
      </c>
      <c r="T22" s="9">
        <f t="shared" si="1"/>
        <v>1.6951508618934907</v>
      </c>
      <c r="U22" s="21">
        <f t="shared" si="1"/>
        <v>2.7204672563144516</v>
      </c>
      <c r="V22" s="9">
        <f t="shared" si="1"/>
        <v>2.0690941321758638</v>
      </c>
      <c r="W22" s="9">
        <f t="shared" si="1"/>
        <v>4.8082094714582357</v>
      </c>
      <c r="X22" s="9">
        <f t="shared" si="1"/>
        <v>13.552520683769863</v>
      </c>
      <c r="Y22" s="9">
        <f t="shared" si="1"/>
        <v>-4.267873429412461</v>
      </c>
    </row>
    <row r="23" spans="1:25">
      <c r="A23" s="29" t="s">
        <v>262</v>
      </c>
      <c r="B23" s="19">
        <f t="shared" si="2"/>
        <v>3.0826577266669153</v>
      </c>
      <c r="C23" s="9">
        <f t="shared" si="0"/>
        <v>3.9281100015626791</v>
      </c>
      <c r="D23" s="9">
        <f t="shared" si="0"/>
        <v>1.3551829179432762</v>
      </c>
      <c r="E23" s="9">
        <f t="shared" si="0"/>
        <v>11.114513580519736</v>
      </c>
      <c r="F23" s="9">
        <f t="shared" si="0"/>
        <v>1.9000304594234629</v>
      </c>
      <c r="G23" s="9">
        <f t="shared" si="0"/>
        <v>5.2026695920269095</v>
      </c>
      <c r="H23" s="9">
        <f t="shared" si="0"/>
        <v>0.26167207029903494</v>
      </c>
      <c r="I23" s="9">
        <f t="shared" si="0"/>
        <v>1.1860470594040384</v>
      </c>
      <c r="J23" s="21">
        <f t="shared" si="0"/>
        <v>-0.40413093724350757</v>
      </c>
      <c r="K23" s="9">
        <f t="shared" si="0"/>
        <v>2.4661150399764464</v>
      </c>
      <c r="L23" s="9">
        <f t="shared" si="0"/>
        <v>1.8449964739954305</v>
      </c>
      <c r="M23" s="9">
        <f t="shared" si="0"/>
        <v>1.9464069764438818</v>
      </c>
      <c r="N23" s="9">
        <f t="shared" si="0"/>
        <v>2.6223395908531177</v>
      </c>
      <c r="O23" s="9">
        <f t="shared" si="0"/>
        <v>1.8560972962290645</v>
      </c>
      <c r="P23" s="9">
        <f t="shared" si="0"/>
        <v>2.043909200052707</v>
      </c>
      <c r="Q23" s="9">
        <f t="shared" si="0"/>
        <v>3.2490054856012085</v>
      </c>
      <c r="R23" s="9">
        <f t="shared" si="0"/>
        <v>3.2631200900046675</v>
      </c>
      <c r="S23" s="9">
        <f t="shared" si="1"/>
        <v>3.0333944097582277</v>
      </c>
      <c r="T23" s="9">
        <f t="shared" si="1"/>
        <v>3.2366524779015693</v>
      </c>
      <c r="U23" s="21">
        <f t="shared" si="1"/>
        <v>3.5146990629259856</v>
      </c>
      <c r="V23" s="9">
        <f t="shared" si="1"/>
        <v>3.1001785945697247</v>
      </c>
      <c r="W23" s="9">
        <f t="shared" si="1"/>
        <v>3.8343280085439524</v>
      </c>
      <c r="X23" s="9">
        <f t="shared" si="1"/>
        <v>8.6351431085621932</v>
      </c>
      <c r="Y23" s="9">
        <f t="shared" si="1"/>
        <v>0.22139023354348364</v>
      </c>
    </row>
    <row r="25" spans="1:25">
      <c r="B25" s="1" t="s">
        <v>20</v>
      </c>
      <c r="C25" s="1" t="s">
        <v>41</v>
      </c>
      <c r="K25" s="1" t="s">
        <v>30</v>
      </c>
      <c r="L25" s="1" t="s">
        <v>39</v>
      </c>
      <c r="V25" s="1" t="s">
        <v>30</v>
      </c>
      <c r="W25" s="1" t="s">
        <v>31</v>
      </c>
    </row>
    <row r="26" spans="1:25">
      <c r="K26" s="1" t="s">
        <v>20</v>
      </c>
      <c r="L26" s="1" t="s">
        <v>41</v>
      </c>
      <c r="W26" s="1" t="s">
        <v>35</v>
      </c>
    </row>
    <row r="27" spans="1:25">
      <c r="V27" s="1" t="s">
        <v>20</v>
      </c>
      <c r="W27" s="1" t="s">
        <v>41</v>
      </c>
    </row>
  </sheetData>
  <mergeCells count="3">
    <mergeCell ref="B4:J4"/>
    <mergeCell ref="K4:U4"/>
    <mergeCell ref="V4:Y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96"/>
  <sheetViews>
    <sheetView zoomScaleNormal="100" workbookViewId="0"/>
  </sheetViews>
  <sheetFormatPr defaultRowHeight="11.25"/>
  <cols>
    <col min="1" max="1" width="9.140625" style="1"/>
    <col min="2" max="7" width="12.7109375" style="1" customWidth="1"/>
    <col min="8" max="8" width="14.7109375" style="1" customWidth="1"/>
    <col min="9" max="9" width="12.7109375" style="1" customWidth="1"/>
    <col min="10" max="16384" width="9.140625" style="1"/>
  </cols>
  <sheetData>
    <row r="1" spans="1:9" ht="12.75">
      <c r="B1" s="7" t="str">
        <f>'Table of Contents'!B74</f>
        <v>Table 55: Nominal Gross Investment (Fixed, Non-Res) by Asset Type, Nova Scotia, Business Sector, 1997-2010</v>
      </c>
    </row>
    <row r="3" spans="1:9" ht="22.5">
      <c r="A3" s="4"/>
      <c r="B3" s="26" t="s">
        <v>64</v>
      </c>
      <c r="C3" s="14" t="s">
        <v>65</v>
      </c>
      <c r="D3" s="3" t="s">
        <v>66</v>
      </c>
      <c r="E3" s="16" t="s">
        <v>67</v>
      </c>
      <c r="F3" s="3" t="s">
        <v>68</v>
      </c>
      <c r="G3" s="3" t="s">
        <v>69</v>
      </c>
      <c r="H3" s="3" t="s">
        <v>70</v>
      </c>
      <c r="I3" s="3" t="s">
        <v>71</v>
      </c>
    </row>
    <row r="4" spans="1:9" ht="11.25" customHeight="1">
      <c r="A4" s="5"/>
      <c r="B4" s="77" t="s">
        <v>61</v>
      </c>
      <c r="C4" s="78"/>
      <c r="D4" s="78"/>
      <c r="E4" s="78"/>
      <c r="F4" s="78"/>
      <c r="G4" s="78"/>
      <c r="H4" s="78"/>
      <c r="I4" s="78"/>
    </row>
    <row r="5" spans="1:9">
      <c r="A5" s="5">
        <v>1997</v>
      </c>
      <c r="B5" s="27" t="s">
        <v>33</v>
      </c>
      <c r="C5" s="15" t="s">
        <v>33</v>
      </c>
      <c r="D5" s="25" t="s">
        <v>33</v>
      </c>
      <c r="E5" s="17" t="s">
        <v>33</v>
      </c>
      <c r="F5" s="25">
        <f>SUM(G5:I5)</f>
        <v>528</v>
      </c>
      <c r="G5" s="25">
        <v>173.3</v>
      </c>
      <c r="H5" s="25">
        <v>139.30000000000001</v>
      </c>
      <c r="I5" s="25">
        <v>215.4</v>
      </c>
    </row>
    <row r="6" spans="1:9">
      <c r="A6" s="5">
        <v>1998</v>
      </c>
      <c r="B6" s="27" t="s">
        <v>33</v>
      </c>
      <c r="C6" s="15" t="s">
        <v>33</v>
      </c>
      <c r="D6" s="25" t="s">
        <v>33</v>
      </c>
      <c r="E6" s="17" t="s">
        <v>33</v>
      </c>
      <c r="F6" s="25">
        <f t="shared" ref="F6:F18" si="0">SUM(G6:I6)</f>
        <v>498.1</v>
      </c>
      <c r="G6" s="25">
        <v>214</v>
      </c>
      <c r="H6" s="25">
        <v>103.8</v>
      </c>
      <c r="I6" s="25">
        <v>180.3</v>
      </c>
    </row>
    <row r="7" spans="1:9">
      <c r="A7" s="5">
        <v>1999</v>
      </c>
      <c r="B7" s="27" t="s">
        <v>33</v>
      </c>
      <c r="C7" s="15" t="s">
        <v>33</v>
      </c>
      <c r="D7" s="25" t="s">
        <v>33</v>
      </c>
      <c r="E7" s="17" t="s">
        <v>33</v>
      </c>
      <c r="F7" s="25">
        <f t="shared" si="0"/>
        <v>602.59999999999991</v>
      </c>
      <c r="G7" s="25">
        <v>218.6</v>
      </c>
      <c r="H7" s="25">
        <v>143.69999999999999</v>
      </c>
      <c r="I7" s="25">
        <v>240.3</v>
      </c>
    </row>
    <row r="8" spans="1:9">
      <c r="A8" s="5">
        <v>2000</v>
      </c>
      <c r="B8" s="27" t="s">
        <v>33</v>
      </c>
      <c r="C8" s="15" t="s">
        <v>33</v>
      </c>
      <c r="D8" s="25" t="s">
        <v>33</v>
      </c>
      <c r="E8" s="17" t="s">
        <v>33</v>
      </c>
      <c r="F8" s="25">
        <f t="shared" si="0"/>
        <v>665.6</v>
      </c>
      <c r="G8" s="25">
        <v>181</v>
      </c>
      <c r="H8" s="25">
        <v>286</v>
      </c>
      <c r="I8" s="25">
        <v>198.6</v>
      </c>
    </row>
    <row r="9" spans="1:9">
      <c r="A9" s="5">
        <v>2001</v>
      </c>
      <c r="B9" s="27" t="s">
        <v>33</v>
      </c>
      <c r="C9" s="15" t="s">
        <v>33</v>
      </c>
      <c r="D9" s="25" t="s">
        <v>33</v>
      </c>
      <c r="E9" s="17" t="s">
        <v>33</v>
      </c>
      <c r="F9" s="25">
        <f t="shared" si="0"/>
        <v>653.59999999999991</v>
      </c>
      <c r="G9" s="25">
        <v>156.80000000000001</v>
      </c>
      <c r="H9" s="25">
        <v>239.1</v>
      </c>
      <c r="I9" s="25">
        <v>257.7</v>
      </c>
    </row>
    <row r="10" spans="1:9">
      <c r="A10" s="5">
        <v>2002</v>
      </c>
      <c r="B10" s="27" t="s">
        <v>33</v>
      </c>
      <c r="C10" s="15" t="s">
        <v>33</v>
      </c>
      <c r="D10" s="25" t="s">
        <v>33</v>
      </c>
      <c r="E10" s="17" t="s">
        <v>33</v>
      </c>
      <c r="F10" s="25">
        <f t="shared" si="0"/>
        <v>632.9</v>
      </c>
      <c r="G10" s="25">
        <v>165.3</v>
      </c>
      <c r="H10" s="25">
        <v>237.6</v>
      </c>
      <c r="I10" s="25">
        <v>230</v>
      </c>
    </row>
    <row r="11" spans="1:9">
      <c r="A11" s="5">
        <v>2003</v>
      </c>
      <c r="B11" s="27">
        <v>3209.6</v>
      </c>
      <c r="C11" s="15" t="s">
        <v>33</v>
      </c>
      <c r="D11" s="25" t="s">
        <v>33</v>
      </c>
      <c r="E11" s="17">
        <v>1834.4</v>
      </c>
      <c r="F11" s="25">
        <f t="shared" si="0"/>
        <v>657.9</v>
      </c>
      <c r="G11" s="25">
        <v>224.5</v>
      </c>
      <c r="H11" s="25">
        <v>190.8</v>
      </c>
      <c r="I11" s="25">
        <v>242.6</v>
      </c>
    </row>
    <row r="12" spans="1:9">
      <c r="A12" s="5">
        <v>2004</v>
      </c>
      <c r="B12" s="27">
        <v>3066.8</v>
      </c>
      <c r="C12" s="15" t="s">
        <v>33</v>
      </c>
      <c r="D12" s="25">
        <v>908.4</v>
      </c>
      <c r="E12" s="17">
        <v>1742.5</v>
      </c>
      <c r="F12" s="25">
        <f t="shared" si="0"/>
        <v>616.70000000000005</v>
      </c>
      <c r="G12" s="25">
        <v>217.2</v>
      </c>
      <c r="H12" s="25">
        <v>156.9</v>
      </c>
      <c r="I12" s="25">
        <v>242.6</v>
      </c>
    </row>
    <row r="13" spans="1:9">
      <c r="A13" s="5">
        <v>2005</v>
      </c>
      <c r="B13" s="27">
        <v>3099.8</v>
      </c>
      <c r="C13" s="15" t="s">
        <v>33</v>
      </c>
      <c r="D13" s="25">
        <v>668.8</v>
      </c>
      <c r="E13" s="17">
        <v>1973</v>
      </c>
      <c r="F13" s="25">
        <f t="shared" si="0"/>
        <v>663.4</v>
      </c>
      <c r="G13" s="25">
        <v>255</v>
      </c>
      <c r="H13" s="25">
        <v>132.5</v>
      </c>
      <c r="I13" s="25">
        <v>275.89999999999998</v>
      </c>
    </row>
    <row r="14" spans="1:9">
      <c r="A14" s="5">
        <v>2006</v>
      </c>
      <c r="B14" s="27">
        <v>3079</v>
      </c>
      <c r="C14" s="15">
        <v>567.5</v>
      </c>
      <c r="D14" s="25">
        <v>565.79999999999995</v>
      </c>
      <c r="E14" s="17">
        <v>1945.8</v>
      </c>
      <c r="F14" s="25">
        <f t="shared" si="0"/>
        <v>690.2</v>
      </c>
      <c r="G14" s="25">
        <v>233.6</v>
      </c>
      <c r="H14" s="25">
        <v>186.1</v>
      </c>
      <c r="I14" s="25">
        <v>270.5</v>
      </c>
    </row>
    <row r="15" spans="1:9">
      <c r="A15" s="5">
        <v>2007</v>
      </c>
      <c r="B15" s="27">
        <v>3241.8</v>
      </c>
      <c r="C15" s="15">
        <v>663.2</v>
      </c>
      <c r="D15" s="25">
        <v>392.3</v>
      </c>
      <c r="E15" s="17">
        <v>2186.3000000000002</v>
      </c>
      <c r="F15" s="25">
        <f t="shared" si="0"/>
        <v>805.7</v>
      </c>
      <c r="G15" s="25">
        <v>292.89999999999998</v>
      </c>
      <c r="H15" s="25">
        <v>173.3</v>
      </c>
      <c r="I15" s="25">
        <v>339.5</v>
      </c>
    </row>
    <row r="16" spans="1:9">
      <c r="A16" s="5">
        <v>2008</v>
      </c>
      <c r="B16" s="27">
        <v>2801.8</v>
      </c>
      <c r="C16" s="15">
        <v>562.9</v>
      </c>
      <c r="D16" s="25">
        <v>470.6</v>
      </c>
      <c r="E16" s="17">
        <v>1768.3</v>
      </c>
      <c r="F16" s="25">
        <f t="shared" si="0"/>
        <v>668.7</v>
      </c>
      <c r="G16" s="25">
        <v>212.5</v>
      </c>
      <c r="H16" s="25">
        <v>153.19999999999999</v>
      </c>
      <c r="I16" s="25">
        <v>303</v>
      </c>
    </row>
    <row r="17" spans="1:14">
      <c r="A17" s="5">
        <v>2009</v>
      </c>
      <c r="B17" s="27">
        <v>2912.6</v>
      </c>
      <c r="C17" s="15">
        <v>501.8</v>
      </c>
      <c r="D17" s="25">
        <v>971</v>
      </c>
      <c r="E17" s="17">
        <v>1439.8</v>
      </c>
      <c r="F17" s="25">
        <f t="shared" si="0"/>
        <v>605.40000000000009</v>
      </c>
      <c r="G17" s="25">
        <v>172.7</v>
      </c>
      <c r="H17" s="25">
        <v>115.9</v>
      </c>
      <c r="I17" s="25">
        <v>316.8</v>
      </c>
    </row>
    <row r="18" spans="1:14">
      <c r="A18" s="5">
        <v>2010</v>
      </c>
      <c r="B18" s="27">
        <v>2874.5</v>
      </c>
      <c r="C18" s="15">
        <v>436.3</v>
      </c>
      <c r="D18" s="25">
        <v>1000.6</v>
      </c>
      <c r="E18" s="17">
        <v>1437.5</v>
      </c>
      <c r="F18" s="25">
        <f t="shared" si="0"/>
        <v>689.1</v>
      </c>
      <c r="G18" s="25">
        <v>183</v>
      </c>
      <c r="H18" s="25">
        <v>171.8</v>
      </c>
      <c r="I18" s="25">
        <v>334.3</v>
      </c>
    </row>
    <row r="20" spans="1:14">
      <c r="A20" s="4"/>
      <c r="B20" s="10" t="s">
        <v>21</v>
      </c>
      <c r="C20" s="8"/>
      <c r="D20" s="8"/>
      <c r="E20" s="8"/>
      <c r="F20" s="8"/>
      <c r="G20" s="8"/>
      <c r="H20" s="8"/>
      <c r="I20" s="8"/>
    </row>
    <row r="21" spans="1:14">
      <c r="A21" s="29" t="s">
        <v>22</v>
      </c>
      <c r="B21" s="18" t="str">
        <f t="shared" ref="B21:I23" si="1">IF(ISERROR((POWER(VLOOKUP(VALUE(RIGHT($A21,4)),$A$3:$I$19,COLUMN(B$19),)/VLOOKUP(VALUE(LEFT($A21,4)),$A$3:$I$19,COLUMN(B$19),),1/(VALUE(RIGHT($A21,4))-VALUE(LEFT($A21,4))))-1)*100),"n.a.",(POWER(VLOOKUP(VALUE(RIGHT($A21,4)),$A$3:$I$19,COLUMN(B$19),)/VLOOKUP(VALUE(LEFT($A21,4)),$A$3:$I$19,COLUMN(B$19),),1/(VALUE(RIGHT($A21,4))-VALUE(LEFT($A21,4))))-1)*100)</f>
        <v>n.a.</v>
      </c>
      <c r="C21" s="9" t="str">
        <f t="shared" si="1"/>
        <v>n.a.</v>
      </c>
      <c r="D21" s="9" t="str">
        <f t="shared" si="1"/>
        <v>n.a.</v>
      </c>
      <c r="E21" s="9" t="str">
        <f t="shared" si="1"/>
        <v>n.a.</v>
      </c>
      <c r="F21" s="9">
        <f t="shared" si="1"/>
        <v>2.0695088961014907</v>
      </c>
      <c r="G21" s="9">
        <f t="shared" si="1"/>
        <v>0.41981689650010257</v>
      </c>
      <c r="H21" s="9">
        <f t="shared" si="1"/>
        <v>1.6261660701222036</v>
      </c>
      <c r="I21" s="9">
        <f t="shared" si="1"/>
        <v>3.4389011430004501</v>
      </c>
    </row>
    <row r="22" spans="1:14">
      <c r="A22" s="29" t="s">
        <v>23</v>
      </c>
      <c r="B22" s="19" t="str">
        <f t="shared" si="1"/>
        <v>n.a.</v>
      </c>
      <c r="C22" s="9" t="str">
        <f t="shared" si="1"/>
        <v>n.a.</v>
      </c>
      <c r="D22" s="9" t="str">
        <f t="shared" si="1"/>
        <v>n.a.</v>
      </c>
      <c r="E22" s="9" t="str">
        <f t="shared" si="1"/>
        <v>n.a.</v>
      </c>
      <c r="F22" s="9">
        <f t="shared" si="1"/>
        <v>8.0255443865543832</v>
      </c>
      <c r="G22" s="9">
        <f t="shared" si="1"/>
        <v>1.4596447584840355</v>
      </c>
      <c r="H22" s="9">
        <f t="shared" si="1"/>
        <v>27.097879710579974</v>
      </c>
      <c r="I22" s="9">
        <f t="shared" si="1"/>
        <v>-2.6704949043420578</v>
      </c>
    </row>
    <row r="23" spans="1:14">
      <c r="A23" s="29" t="s">
        <v>24</v>
      </c>
      <c r="B23" s="19" t="str">
        <f t="shared" si="1"/>
        <v>n.a.</v>
      </c>
      <c r="C23" s="9" t="str">
        <f t="shared" si="1"/>
        <v>n.a.</v>
      </c>
      <c r="D23" s="9" t="str">
        <f t="shared" si="1"/>
        <v>n.a.</v>
      </c>
      <c r="E23" s="9" t="str">
        <f t="shared" si="1"/>
        <v>n.a.</v>
      </c>
      <c r="F23" s="9">
        <f t="shared" si="1"/>
        <v>0.34757774394180707</v>
      </c>
      <c r="G23" s="9">
        <f t="shared" si="1"/>
        <v>0.10995161827611621</v>
      </c>
      <c r="H23" s="9">
        <f t="shared" si="1"/>
        <v>-4.968909558904377</v>
      </c>
      <c r="I23" s="9">
        <f t="shared" si="1"/>
        <v>5.345433167994873</v>
      </c>
    </row>
    <row r="27" spans="1:14" ht="22.5">
      <c r="A27" s="4"/>
      <c r="B27" s="26" t="s">
        <v>64</v>
      </c>
      <c r="C27" s="14" t="s">
        <v>65</v>
      </c>
      <c r="D27" s="3" t="s">
        <v>66</v>
      </c>
      <c r="E27" s="16" t="s">
        <v>67</v>
      </c>
      <c r="F27" s="3" t="s">
        <v>68</v>
      </c>
      <c r="G27" s="3" t="s">
        <v>69</v>
      </c>
      <c r="H27" s="3" t="s">
        <v>70</v>
      </c>
      <c r="I27" s="3" t="s">
        <v>71</v>
      </c>
    </row>
    <row r="28" spans="1:14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</row>
    <row r="29" spans="1:14">
      <c r="A29" s="5">
        <v>1997</v>
      </c>
      <c r="B29" s="28" t="str">
        <f>IF(ISERROR((B5/$B5)*100),"..",(B5/$B5)*100)</f>
        <v>..</v>
      </c>
      <c r="C29" s="22" t="str">
        <f t="shared" ref="C29:I29" si="2">IF(ISERROR((C5/$B5)*100),"..",(C5/$B5)*100)</f>
        <v>..</v>
      </c>
      <c r="D29" s="24" t="str">
        <f t="shared" si="2"/>
        <v>..</v>
      </c>
      <c r="E29" s="23" t="str">
        <f t="shared" si="2"/>
        <v>..</v>
      </c>
      <c r="F29" s="24" t="str">
        <f t="shared" si="2"/>
        <v>..</v>
      </c>
      <c r="G29" s="24" t="str">
        <f t="shared" si="2"/>
        <v>..</v>
      </c>
      <c r="H29" s="24" t="str">
        <f t="shared" si="2"/>
        <v>..</v>
      </c>
      <c r="I29" s="24" t="str">
        <f t="shared" si="2"/>
        <v>..</v>
      </c>
      <c r="N29" s="33"/>
    </row>
    <row r="30" spans="1:14">
      <c r="A30" s="5">
        <v>1998</v>
      </c>
      <c r="B30" s="28" t="str">
        <f t="shared" ref="B30:I42" si="3">IF(ISERROR((B6/$B6)*100),"..",(B6/$B6)*100)</f>
        <v>..</v>
      </c>
      <c r="C30" s="22" t="str">
        <f t="shared" si="3"/>
        <v>..</v>
      </c>
      <c r="D30" s="24" t="str">
        <f t="shared" si="3"/>
        <v>..</v>
      </c>
      <c r="E30" s="23" t="str">
        <f t="shared" si="3"/>
        <v>..</v>
      </c>
      <c r="F30" s="24" t="str">
        <f t="shared" si="3"/>
        <v>..</v>
      </c>
      <c r="G30" s="24" t="str">
        <f t="shared" si="3"/>
        <v>..</v>
      </c>
      <c r="H30" s="24" t="str">
        <f t="shared" si="3"/>
        <v>..</v>
      </c>
      <c r="I30" s="24" t="str">
        <f t="shared" si="3"/>
        <v>..</v>
      </c>
    </row>
    <row r="31" spans="1:14">
      <c r="A31" s="5">
        <v>1999</v>
      </c>
      <c r="B31" s="28" t="str">
        <f t="shared" si="3"/>
        <v>..</v>
      </c>
      <c r="C31" s="22" t="str">
        <f t="shared" si="3"/>
        <v>..</v>
      </c>
      <c r="D31" s="24" t="str">
        <f t="shared" si="3"/>
        <v>..</v>
      </c>
      <c r="E31" s="23" t="str">
        <f t="shared" si="3"/>
        <v>..</v>
      </c>
      <c r="F31" s="24" t="str">
        <f t="shared" si="3"/>
        <v>..</v>
      </c>
      <c r="G31" s="24" t="str">
        <f t="shared" si="3"/>
        <v>..</v>
      </c>
      <c r="H31" s="24" t="str">
        <f t="shared" si="3"/>
        <v>..</v>
      </c>
      <c r="I31" s="24" t="str">
        <f t="shared" si="3"/>
        <v>..</v>
      </c>
    </row>
    <row r="32" spans="1:14">
      <c r="A32" s="5">
        <v>2000</v>
      </c>
      <c r="B32" s="28" t="str">
        <f t="shared" si="3"/>
        <v>..</v>
      </c>
      <c r="C32" s="22" t="str">
        <f t="shared" si="3"/>
        <v>..</v>
      </c>
      <c r="D32" s="24" t="str">
        <f t="shared" si="3"/>
        <v>..</v>
      </c>
      <c r="E32" s="23" t="str">
        <f t="shared" si="3"/>
        <v>..</v>
      </c>
      <c r="F32" s="24" t="str">
        <f t="shared" si="3"/>
        <v>..</v>
      </c>
      <c r="G32" s="24" t="str">
        <f t="shared" si="3"/>
        <v>..</v>
      </c>
      <c r="H32" s="24" t="str">
        <f t="shared" si="3"/>
        <v>..</v>
      </c>
      <c r="I32" s="24" t="str">
        <f t="shared" si="3"/>
        <v>..</v>
      </c>
    </row>
    <row r="33" spans="1:9">
      <c r="A33" s="5">
        <v>2001</v>
      </c>
      <c r="B33" s="28" t="str">
        <f t="shared" si="3"/>
        <v>..</v>
      </c>
      <c r="C33" s="22" t="str">
        <f t="shared" si="3"/>
        <v>..</v>
      </c>
      <c r="D33" s="24" t="str">
        <f t="shared" si="3"/>
        <v>..</v>
      </c>
      <c r="E33" s="23" t="str">
        <f t="shared" si="3"/>
        <v>..</v>
      </c>
      <c r="F33" s="24" t="str">
        <f t="shared" si="3"/>
        <v>..</v>
      </c>
      <c r="G33" s="24" t="str">
        <f t="shared" si="3"/>
        <v>..</v>
      </c>
      <c r="H33" s="24" t="str">
        <f t="shared" si="3"/>
        <v>..</v>
      </c>
      <c r="I33" s="24" t="str">
        <f t="shared" si="3"/>
        <v>..</v>
      </c>
    </row>
    <row r="34" spans="1:9">
      <c r="A34" s="5">
        <v>2002</v>
      </c>
      <c r="B34" s="28" t="str">
        <f t="shared" si="3"/>
        <v>..</v>
      </c>
      <c r="C34" s="22" t="str">
        <f t="shared" si="3"/>
        <v>..</v>
      </c>
      <c r="D34" s="24" t="str">
        <f t="shared" si="3"/>
        <v>..</v>
      </c>
      <c r="E34" s="23" t="str">
        <f t="shared" si="3"/>
        <v>..</v>
      </c>
      <c r="F34" s="24" t="str">
        <f t="shared" si="3"/>
        <v>..</v>
      </c>
      <c r="G34" s="24" t="str">
        <f t="shared" si="3"/>
        <v>..</v>
      </c>
      <c r="H34" s="24" t="str">
        <f t="shared" si="3"/>
        <v>..</v>
      </c>
      <c r="I34" s="24" t="str">
        <f t="shared" si="3"/>
        <v>..</v>
      </c>
    </row>
    <row r="35" spans="1:9">
      <c r="A35" s="5">
        <v>2003</v>
      </c>
      <c r="B35" s="28">
        <f t="shared" si="3"/>
        <v>100</v>
      </c>
      <c r="C35" s="22" t="str">
        <f t="shared" si="3"/>
        <v>..</v>
      </c>
      <c r="D35" s="24" t="str">
        <f t="shared" si="3"/>
        <v>..</v>
      </c>
      <c r="E35" s="23">
        <f t="shared" si="3"/>
        <v>57.153539381854443</v>
      </c>
      <c r="F35" s="24">
        <f t="shared" si="3"/>
        <v>20.497881355932204</v>
      </c>
      <c r="G35" s="24">
        <f t="shared" si="3"/>
        <v>6.9946410767696907</v>
      </c>
      <c r="H35" s="24">
        <f t="shared" si="3"/>
        <v>5.944666001994019</v>
      </c>
      <c r="I35" s="24">
        <f t="shared" si="3"/>
        <v>7.5585742771684945</v>
      </c>
    </row>
    <row r="36" spans="1:9">
      <c r="A36" s="5">
        <v>2004</v>
      </c>
      <c r="B36" s="28">
        <f t="shared" si="3"/>
        <v>100</v>
      </c>
      <c r="C36" s="22" t="str">
        <f t="shared" si="3"/>
        <v>..</v>
      </c>
      <c r="D36" s="24">
        <f t="shared" si="3"/>
        <v>29.620451284726752</v>
      </c>
      <c r="E36" s="23">
        <f t="shared" si="3"/>
        <v>56.818181818181813</v>
      </c>
      <c r="F36" s="24">
        <f t="shared" si="3"/>
        <v>20.108908308334421</v>
      </c>
      <c r="G36" s="24">
        <f t="shared" si="3"/>
        <v>7.0823007695317592</v>
      </c>
      <c r="H36" s="24">
        <f t="shared" si="3"/>
        <v>5.1160819094821965</v>
      </c>
      <c r="I36" s="24">
        <f t="shared" si="3"/>
        <v>7.910525629320464</v>
      </c>
    </row>
    <row r="37" spans="1:9">
      <c r="A37" s="5">
        <v>2005</v>
      </c>
      <c r="B37" s="28">
        <f t="shared" si="3"/>
        <v>100</v>
      </c>
      <c r="C37" s="22" t="str">
        <f t="shared" si="3"/>
        <v>..</v>
      </c>
      <c r="D37" s="24">
        <f t="shared" si="3"/>
        <v>21.575585521646556</v>
      </c>
      <c r="E37" s="23">
        <f t="shared" si="3"/>
        <v>63.649267694689982</v>
      </c>
      <c r="F37" s="24">
        <f t="shared" si="3"/>
        <v>21.401380734240917</v>
      </c>
      <c r="G37" s="24">
        <f t="shared" si="3"/>
        <v>8.2263371830440661</v>
      </c>
      <c r="H37" s="24">
        <f t="shared" si="3"/>
        <v>4.2744693206013293</v>
      </c>
      <c r="I37" s="24">
        <f t="shared" si="3"/>
        <v>8.9005742305955202</v>
      </c>
    </row>
    <row r="38" spans="1:9">
      <c r="A38" s="5">
        <v>2006</v>
      </c>
      <c r="B38" s="28">
        <f t="shared" si="3"/>
        <v>100</v>
      </c>
      <c r="C38" s="22">
        <f t="shared" si="3"/>
        <v>18.431308866515103</v>
      </c>
      <c r="D38" s="24">
        <f t="shared" si="3"/>
        <v>18.376096135108799</v>
      </c>
      <c r="E38" s="23">
        <f t="shared" si="3"/>
        <v>63.195842806105873</v>
      </c>
      <c r="F38" s="24">
        <f t="shared" si="3"/>
        <v>22.416368950958105</v>
      </c>
      <c r="G38" s="24">
        <f t="shared" si="3"/>
        <v>7.5868788567716781</v>
      </c>
      <c r="H38" s="24">
        <f t="shared" si="3"/>
        <v>6.04417018512504</v>
      </c>
      <c r="I38" s="24">
        <f t="shared" si="3"/>
        <v>8.785319909061382</v>
      </c>
    </row>
    <row r="39" spans="1:9">
      <c r="A39" s="5">
        <v>2007</v>
      </c>
      <c r="B39" s="28">
        <f t="shared" si="3"/>
        <v>100</v>
      </c>
      <c r="C39" s="22">
        <f t="shared" si="3"/>
        <v>20.45777037448331</v>
      </c>
      <c r="D39" s="24">
        <f t="shared" si="3"/>
        <v>12.101301745943612</v>
      </c>
      <c r="E39" s="23">
        <f t="shared" si="3"/>
        <v>67.440927879573081</v>
      </c>
      <c r="F39" s="24">
        <f t="shared" si="3"/>
        <v>24.85347646369301</v>
      </c>
      <c r="G39" s="24">
        <f t="shared" si="3"/>
        <v>9.0351039545931258</v>
      </c>
      <c r="H39" s="24">
        <f t="shared" si="3"/>
        <v>5.3457955456844966</v>
      </c>
      <c r="I39" s="24">
        <f t="shared" si="3"/>
        <v>10.472576963415387</v>
      </c>
    </row>
    <row r="40" spans="1:9">
      <c r="A40" s="5">
        <v>2008</v>
      </c>
      <c r="B40" s="28">
        <f t="shared" si="3"/>
        <v>100</v>
      </c>
      <c r="C40" s="22">
        <f t="shared" si="3"/>
        <v>20.090656006852736</v>
      </c>
      <c r="D40" s="24">
        <f t="shared" si="3"/>
        <v>16.796345206652866</v>
      </c>
      <c r="E40" s="23">
        <f t="shared" si="3"/>
        <v>63.112998786494387</v>
      </c>
      <c r="F40" s="24">
        <f t="shared" si="3"/>
        <v>23.866799914340781</v>
      </c>
      <c r="G40" s="24">
        <f t="shared" si="3"/>
        <v>7.5844100221286306</v>
      </c>
      <c r="H40" s="24">
        <f t="shared" si="3"/>
        <v>5.4679134841887347</v>
      </c>
      <c r="I40" s="24">
        <f t="shared" si="3"/>
        <v>10.814476408023413</v>
      </c>
    </row>
    <row r="41" spans="1:9">
      <c r="A41" s="5">
        <v>2009</v>
      </c>
      <c r="B41" s="28">
        <f t="shared" si="3"/>
        <v>100</v>
      </c>
      <c r="C41" s="22">
        <f t="shared" si="3"/>
        <v>17.228593009682072</v>
      </c>
      <c r="D41" s="24">
        <f t="shared" si="3"/>
        <v>33.337911144681733</v>
      </c>
      <c r="E41" s="23">
        <f t="shared" si="3"/>
        <v>49.433495845636202</v>
      </c>
      <c r="F41" s="24">
        <f t="shared" si="3"/>
        <v>20.78555242738447</v>
      </c>
      <c r="G41" s="24">
        <f t="shared" si="3"/>
        <v>5.9294101490077589</v>
      </c>
      <c r="H41" s="24">
        <f t="shared" si="3"/>
        <v>3.9792625145917739</v>
      </c>
      <c r="I41" s="24">
        <f t="shared" si="3"/>
        <v>10.876879763784936</v>
      </c>
    </row>
    <row r="42" spans="1:9">
      <c r="A42" s="5">
        <v>2010</v>
      </c>
      <c r="B42" s="28">
        <f t="shared" si="3"/>
        <v>100</v>
      </c>
      <c r="C42" s="22">
        <f t="shared" si="3"/>
        <v>15.178291876848149</v>
      </c>
      <c r="D42" s="24">
        <f t="shared" si="3"/>
        <v>34.809532092537829</v>
      </c>
      <c r="E42" s="23">
        <f t="shared" si="3"/>
        <v>50.008697164724303</v>
      </c>
      <c r="F42" s="24">
        <f t="shared" si="3"/>
        <v>23.972864846060187</v>
      </c>
      <c r="G42" s="24">
        <f t="shared" si="3"/>
        <v>6.3663245781875117</v>
      </c>
      <c r="H42" s="24">
        <f t="shared" si="3"/>
        <v>5.9766915985388769</v>
      </c>
      <c r="I42" s="24">
        <f t="shared" si="3"/>
        <v>11.629848669333798</v>
      </c>
    </row>
    <row r="43" spans="1:9">
      <c r="F43" s="6"/>
      <c r="G43" s="6"/>
      <c r="H43" s="6"/>
      <c r="I43" s="6"/>
    </row>
    <row r="44" spans="1:9">
      <c r="B44" s="1" t="s">
        <v>141</v>
      </c>
      <c r="C44" s="1" t="s">
        <v>215</v>
      </c>
    </row>
    <row r="45" spans="1:9">
      <c r="B45" s="1" t="s">
        <v>20</v>
      </c>
      <c r="C45" s="1" t="s">
        <v>255</v>
      </c>
    </row>
    <row r="49" spans="1:9" ht="12.75">
      <c r="B49" s="7" t="str">
        <f>'Table of Contents'!B75</f>
        <v>Table 56: Gross Investment as a Share of Nominal GDP, Nova Scotia, Business Sector Industries, 1997-2010</v>
      </c>
    </row>
    <row r="51" spans="1:9" ht="22.5">
      <c r="A51" s="4"/>
      <c r="B51" s="26" t="s">
        <v>64</v>
      </c>
      <c r="C51" s="14" t="s">
        <v>65</v>
      </c>
      <c r="D51" s="3" t="s">
        <v>66</v>
      </c>
      <c r="E51" s="16" t="s">
        <v>67</v>
      </c>
      <c r="F51" s="3" t="s">
        <v>68</v>
      </c>
      <c r="G51" s="3" t="s">
        <v>69</v>
      </c>
      <c r="H51" s="3" t="s">
        <v>70</v>
      </c>
      <c r="I51" s="3" t="s">
        <v>71</v>
      </c>
    </row>
    <row r="52" spans="1:9">
      <c r="A52" s="5"/>
      <c r="B52" s="77" t="s">
        <v>60</v>
      </c>
      <c r="C52" s="78"/>
      <c r="D52" s="78"/>
      <c r="E52" s="78"/>
      <c r="F52" s="78"/>
      <c r="G52" s="78"/>
      <c r="H52" s="78"/>
      <c r="I52" s="78"/>
    </row>
    <row r="53" spans="1:9">
      <c r="A53" s="5">
        <v>1997</v>
      </c>
      <c r="B53" s="28" t="str">
        <f>IF(ISERROR((B5/NGDP_NS!$B5)*100),"..",(B5/NGDP_NS!$B5)*100)</f>
        <v>..</v>
      </c>
      <c r="C53" s="22" t="str">
        <f>IF(ISERROR((C5/NGDP_NS!$B5)*100),"..",(C5/NGDP_NS!$B5)*100)</f>
        <v>..</v>
      </c>
      <c r="D53" s="24" t="str">
        <f>IF(ISERROR((D5/NGDP_NS!$B5)*100),"..",(D5/NGDP_NS!$B5)*100)</f>
        <v>..</v>
      </c>
      <c r="E53" s="23" t="str">
        <f>IF(ISERROR((E5/NGDP_NS!$B5)*100),"..",(E5/NGDP_NS!$B5)*100)</f>
        <v>..</v>
      </c>
      <c r="F53" s="24">
        <f>IF(ISERROR((F5/NGDP_NS!$B5)*100),"..",(F5/NGDP_NS!$B5)*100)</f>
        <v>4.482258025767381</v>
      </c>
      <c r="G53" s="24">
        <f>IF(ISERROR((G5/NGDP_NS!$B5)*100),"..",(G5/NGDP_NS!$B5)*100)</f>
        <v>1.471165370957362</v>
      </c>
      <c r="H53" s="24">
        <f>IF(ISERROR((H5/NGDP_NS!$B5)*100),"..",(H5/NGDP_NS!$B5)*100)</f>
        <v>1.1825351192980988</v>
      </c>
      <c r="I53" s="24">
        <f>IF(ISERROR((I5/NGDP_NS!$B5)*100),"..",(I5/NGDP_NS!$B5)*100)</f>
        <v>1.8285575355119204</v>
      </c>
    </row>
    <row r="54" spans="1:9">
      <c r="A54" s="5">
        <v>1998</v>
      </c>
      <c r="B54" s="28" t="str">
        <f>IF(ISERROR((B6/NGDP_NS!$B6)*100),"..",(B6/NGDP_NS!$B6)*100)</f>
        <v>..</v>
      </c>
      <c r="C54" s="22" t="str">
        <f>IF(ISERROR((C6/NGDP_NS!$B6)*100),"..",(C6/NGDP_NS!$B6)*100)</f>
        <v>..</v>
      </c>
      <c r="D54" s="24" t="str">
        <f>IF(ISERROR((D6/NGDP_NS!$B6)*100),"..",(D6/NGDP_NS!$B6)*100)</f>
        <v>..</v>
      </c>
      <c r="E54" s="23" t="str">
        <f>IF(ISERROR((E6/NGDP_NS!$B6)*100),"..",(E6/NGDP_NS!$B6)*100)</f>
        <v>..</v>
      </c>
      <c r="F54" s="24">
        <f>IF(ISERROR((F6/NGDP_NS!$B6)*100),"..",(F6/NGDP_NS!$B6)*100)</f>
        <v>3.9481554322449446</v>
      </c>
      <c r="G54" s="24">
        <f>IF(ISERROR((G6/NGDP_NS!$B6)*100),"..",(G6/NGDP_NS!$B6)*100)</f>
        <v>1.696256298936796</v>
      </c>
      <c r="H54" s="24">
        <f>IF(ISERROR((H6/NGDP_NS!$B6)*100),"..",(H6/NGDP_NS!$B6)*100)</f>
        <v>0.82276356929738059</v>
      </c>
      <c r="I54" s="24">
        <f>IF(ISERROR((I6/NGDP_NS!$B6)*100),"..",(I6/NGDP_NS!$B6)*100)</f>
        <v>1.4291355640107679</v>
      </c>
    </row>
    <row r="55" spans="1:9">
      <c r="A55" s="5">
        <v>1999</v>
      </c>
      <c r="B55" s="28" t="str">
        <f>IF(ISERROR((B7/NGDP_NS!$B7)*100),"..",(B7/NGDP_NS!$B7)*100)</f>
        <v>..</v>
      </c>
      <c r="C55" s="22" t="str">
        <f>IF(ISERROR((C7/NGDP_NS!$B7)*100),"..",(C7/NGDP_NS!$B7)*100)</f>
        <v>..</v>
      </c>
      <c r="D55" s="24" t="str">
        <f>IF(ISERROR((D7/NGDP_NS!$B7)*100),"..",(D7/NGDP_NS!$B7)*100)</f>
        <v>..</v>
      </c>
      <c r="E55" s="23" t="str">
        <f>IF(ISERROR((E7/NGDP_NS!$B7)*100),"..",(E7/NGDP_NS!$B7)*100)</f>
        <v>..</v>
      </c>
      <c r="F55" s="24">
        <f>IF(ISERROR((F7/NGDP_NS!$B7)*100),"..",(F7/NGDP_NS!$B7)*100)</f>
        <v>4.3704442506537529</v>
      </c>
      <c r="G55" s="24">
        <f>IF(ISERROR((G7/NGDP_NS!$B7)*100),"..",(G7/NGDP_NS!$B7)*100)</f>
        <v>1.5854283325471465</v>
      </c>
      <c r="H55" s="24">
        <f>IF(ISERROR((H7/NGDP_NS!$B7)*100),"..",(H7/NGDP_NS!$B7)*100)</f>
        <v>1.0422051756039568</v>
      </c>
      <c r="I55" s="24">
        <f>IF(ISERROR((I7/NGDP_NS!$B7)*100),"..",(I7/NGDP_NS!$B7)*100)</f>
        <v>1.7428107425026502</v>
      </c>
    </row>
    <row r="56" spans="1:9">
      <c r="A56" s="5">
        <v>2000</v>
      </c>
      <c r="B56" s="28" t="str">
        <f>IF(ISERROR((B8/NGDP_NS!$B8)*100),"..",(B8/NGDP_NS!$B8)*100)</f>
        <v>..</v>
      </c>
      <c r="C56" s="22" t="str">
        <f>IF(ISERROR((C8/NGDP_NS!$B8)*100),"..",(C8/NGDP_NS!$B8)*100)</f>
        <v>..</v>
      </c>
      <c r="D56" s="24" t="str">
        <f>IF(ISERROR((D8/NGDP_NS!$B8)*100),"..",(D8/NGDP_NS!$B8)*100)</f>
        <v>..</v>
      </c>
      <c r="E56" s="23" t="str">
        <f>IF(ISERROR((E8/NGDP_NS!$B8)*100),"..",(E8/NGDP_NS!$B8)*100)</f>
        <v>..</v>
      </c>
      <c r="F56" s="24">
        <f>IF(ISERROR((F8/NGDP_NS!$B8)*100),"..",(F8/NGDP_NS!$B8)*100)</f>
        <v>4.4198595658683253</v>
      </c>
      <c r="G56" s="24">
        <f>IF(ISERROR((G8/NGDP_NS!$B8)*100),"..",(G8/NGDP_NS!$B8)*100)</f>
        <v>1.2019149360308998</v>
      </c>
      <c r="H56" s="24">
        <f>IF(ISERROR((H8/NGDP_NS!$B8)*100),"..",(H8/NGDP_NS!$B8)*100)</f>
        <v>1.8991584072090462</v>
      </c>
      <c r="I56" s="24">
        <f>IF(ISERROR((I8/NGDP_NS!$B8)*100),"..",(I8/NGDP_NS!$B8)*100)</f>
        <v>1.3187862226283793</v>
      </c>
    </row>
    <row r="57" spans="1:9">
      <c r="A57" s="5">
        <v>2001</v>
      </c>
      <c r="B57" s="28" t="str">
        <f>IF(ISERROR((B9/NGDP_NS!$B9)*100),"..",(B9/NGDP_NS!$B9)*100)</f>
        <v>..</v>
      </c>
      <c r="C57" s="22" t="str">
        <f>IF(ISERROR((C9/NGDP_NS!$B9)*100),"..",(C9/NGDP_NS!$B9)*100)</f>
        <v>..</v>
      </c>
      <c r="D57" s="24" t="str">
        <f>IF(ISERROR((D9/NGDP_NS!$B9)*100),"..",(D9/NGDP_NS!$B9)*100)</f>
        <v>..</v>
      </c>
      <c r="E57" s="23" t="str">
        <f>IF(ISERROR((E9/NGDP_NS!$B9)*100),"..",(E9/NGDP_NS!$B9)*100)</f>
        <v>..</v>
      </c>
      <c r="F57" s="24">
        <f>IF(ISERROR((F9/NGDP_NS!$B9)*100),"..",(F9/NGDP_NS!$B9)*100)</f>
        <v>4.1128136736204208</v>
      </c>
      <c r="G57" s="24">
        <f>IF(ISERROR((G9/NGDP_NS!$B9)*100),"..",(G9/NGDP_NS!$B9)*100)</f>
        <v>0.98667255817576838</v>
      </c>
      <c r="H57" s="24">
        <f>IF(ISERROR((H9/NGDP_NS!$B9)*100),"..",(H9/NGDP_NS!$B9)*100)</f>
        <v>1.5045498001264426</v>
      </c>
      <c r="I57" s="24">
        <f>IF(ISERROR((I9/NGDP_NS!$B9)*100),"..",(I9/NGDP_NS!$B9)*100)</f>
        <v>1.6215913153182109</v>
      </c>
    </row>
    <row r="58" spans="1:9">
      <c r="A58" s="5">
        <v>2002</v>
      </c>
      <c r="B58" s="28" t="str">
        <f>IF(ISERROR((B10/NGDP_NS!$B10)*100),"..",(B10/NGDP_NS!$B10)*100)</f>
        <v>..</v>
      </c>
      <c r="C58" s="22" t="str">
        <f>IF(ISERROR((C10/NGDP_NS!$B10)*100),"..",(C10/NGDP_NS!$B10)*100)</f>
        <v>..</v>
      </c>
      <c r="D58" s="24" t="str">
        <f>IF(ISERROR((D10/NGDP_NS!$B10)*100),"..",(D10/NGDP_NS!$B10)*100)</f>
        <v>..</v>
      </c>
      <c r="E58" s="23" t="str">
        <f>IF(ISERROR((E10/NGDP_NS!$B10)*100),"..",(E10/NGDP_NS!$B10)*100)</f>
        <v>..</v>
      </c>
      <c r="F58" s="24">
        <f>IF(ISERROR((F10/NGDP_NS!$B10)*100),"..",(F10/NGDP_NS!$B10)*100)</f>
        <v>3.8708540226882562</v>
      </c>
      <c r="G58" s="24">
        <f>IF(ISERROR((G10/NGDP_NS!$B10)*100),"..",(G10/NGDP_NS!$B10)*100)</f>
        <v>1.0109846262448552</v>
      </c>
      <c r="H58" s="24">
        <f>IF(ISERROR((H10/NGDP_NS!$B10)*100),"..",(H10/NGDP_NS!$B10)*100)</f>
        <v>1.4531757241123868</v>
      </c>
      <c r="I58" s="24">
        <f>IF(ISERROR((I10/NGDP_NS!$B10)*100),"..",(I10/NGDP_NS!$B10)*100)</f>
        <v>1.4066936723310144</v>
      </c>
    </row>
    <row r="59" spans="1:9">
      <c r="A59" s="5">
        <v>2003</v>
      </c>
      <c r="B59" s="28">
        <f>IF(ISERROR((B11/NGDP_NS!$B11)*100),"..",(B11/NGDP_NS!$B11)*100)</f>
        <v>18.321749233844226</v>
      </c>
      <c r="C59" s="22" t="str">
        <f>IF(ISERROR((C11/NGDP_NS!$B11)*100),"..",(C11/NGDP_NS!$B11)*100)</f>
        <v>..</v>
      </c>
      <c r="D59" s="24" t="str">
        <f>IF(ISERROR((D11/NGDP_NS!$B11)*100),"..",(D11/NGDP_NS!$B11)*100)</f>
        <v>..</v>
      </c>
      <c r="E59" s="23">
        <f>IF(ISERROR((E11/NGDP_NS!$B11)*100),"..",(E11/NGDP_NS!$B11)*100)</f>
        <v>10.471528163809774</v>
      </c>
      <c r="F59" s="24">
        <f>IF(ISERROR((F11/NGDP_NS!$B11)*100),"..",(F11/NGDP_NS!$B11)*100)</f>
        <v>3.7555704202848066</v>
      </c>
      <c r="G59" s="24">
        <f>IF(ISERROR((G11/NGDP_NS!$B11)*100),"..",(G11/NGDP_NS!$B11)*100)</f>
        <v>1.2815405978932044</v>
      </c>
      <c r="H59" s="24">
        <f>IF(ISERROR((H11/NGDP_NS!$B11)*100),"..",(H11/NGDP_NS!$B11)*100)</f>
        <v>1.0891667976749373</v>
      </c>
      <c r="I59" s="24">
        <f>IF(ISERROR((I11/NGDP_NS!$B11)*100),"..",(I11/NGDP_NS!$B11)*100)</f>
        <v>1.3848630247166653</v>
      </c>
    </row>
    <row r="60" spans="1:9">
      <c r="A60" s="5">
        <v>2004</v>
      </c>
      <c r="B60" s="28">
        <f>IF(ISERROR((B12/NGDP_NS!$B12)*100),"..",(B12/NGDP_NS!$B12)*100)</f>
        <v>16.877053843569058</v>
      </c>
      <c r="C60" s="22" t="str">
        <f>IF(ISERROR((C12/NGDP_NS!$B12)*100),"..",(C12/NGDP_NS!$B12)*100)</f>
        <v>..</v>
      </c>
      <c r="D60" s="24">
        <f>IF(ISERROR((D12/NGDP_NS!$B12)*100),"..",(D12/NGDP_NS!$B12)*100)</f>
        <v>4.9990595120314767</v>
      </c>
      <c r="E60" s="23">
        <f>IF(ISERROR((E12/NGDP_NS!$B12)*100),"..",(E12/NGDP_NS!$B12)*100)</f>
        <v>9.5892351383915102</v>
      </c>
      <c r="F60" s="24">
        <f>IF(ISERROR((F12/NGDP_NS!$B12)*100),"..",(F12/NGDP_NS!$B12)*100)</f>
        <v>3.3937912825515322</v>
      </c>
      <c r="G60" s="24">
        <f>IF(ISERROR((G12/NGDP_NS!$B12)*100),"..",(G12/NGDP_NS!$B12)*100)</f>
        <v>1.1952837142373809</v>
      </c>
      <c r="H60" s="24">
        <f>IF(ISERROR((H12/NGDP_NS!$B12)*100),"..",(H12/NGDP_NS!$B12)*100)</f>
        <v>0.86344389854440629</v>
      </c>
      <c r="I60" s="24">
        <f>IF(ISERROR((I12/NGDP_NS!$B12)*100),"..",(I12/NGDP_NS!$B12)*100)</f>
        <v>1.3350636697697449</v>
      </c>
    </row>
    <row r="61" spans="1:9">
      <c r="A61" s="5">
        <v>2005</v>
      </c>
      <c r="B61" s="28">
        <f>IF(ISERROR((B13/NGDP_NS!$B13)*100),"..",(B13/NGDP_NS!$B13)*100)</f>
        <v>16.435775951497973</v>
      </c>
      <c r="C61" s="22" t="str">
        <f>IF(ISERROR((C13/NGDP_NS!$B13)*100),"..",(C13/NGDP_NS!$B13)*100)</f>
        <v>..</v>
      </c>
      <c r="D61" s="24">
        <f>IF(ISERROR((D13/NGDP_NS!$B13)*100),"..",(D13/NGDP_NS!$B13)*100)</f>
        <v>3.5461148965616625</v>
      </c>
      <c r="E61" s="23">
        <f>IF(ISERROR((E13/NGDP_NS!$B13)*100),"..",(E13/NGDP_NS!$B13)*100)</f>
        <v>10.461251033068422</v>
      </c>
      <c r="F61" s="24">
        <f>IF(ISERROR((F13/NGDP_NS!$B13)*100),"..",(F13/NGDP_NS!$B13)*100)</f>
        <v>3.5174829880068885</v>
      </c>
      <c r="G61" s="24">
        <f>IF(ISERROR((G13/NGDP_NS!$B13)*100),"..",(G13/NGDP_NS!$B13)*100)</f>
        <v>1.3520623484198924</v>
      </c>
      <c r="H61" s="24">
        <f>IF(ISERROR((H13/NGDP_NS!$B13)*100),"..",(H13/NGDP_NS!$B13)*100)</f>
        <v>0.70254220064955197</v>
      </c>
      <c r="I61" s="24">
        <f>IF(ISERROR((I13/NGDP_NS!$B13)*100),"..",(I13/NGDP_NS!$B13)*100)</f>
        <v>1.4628784389374443</v>
      </c>
    </row>
    <row r="62" spans="1:9">
      <c r="A62" s="5">
        <v>2006</v>
      </c>
      <c r="B62" s="28">
        <f>IF(ISERROR((B14/NGDP_NS!$B14)*100),"..",(B14/NGDP_NS!$B14)*100)</f>
        <v>16.312575003275498</v>
      </c>
      <c r="C62" s="22">
        <f>IF(ISERROR((C14/NGDP_NS!$B14)*100),"..",(C14/NGDP_NS!$B14)*100)</f>
        <v>3.0066210829356432</v>
      </c>
      <c r="D62" s="24">
        <f>IF(ISERROR((D14/NGDP_NS!$B14)*100),"..",(D14/NGDP_NS!$B14)*100)</f>
        <v>2.9976144647136325</v>
      </c>
      <c r="E62" s="23">
        <f>IF(ISERROR((E14/NGDP_NS!$B14)*100),"..",(E14/NGDP_NS!$B14)*100)</f>
        <v>10.308869256698104</v>
      </c>
      <c r="F62" s="24">
        <f>IF(ISERROR((F14/NGDP_NS!$B14)*100),"..",(F14/NGDP_NS!$B14)*100)</f>
        <v>3.6566869981360015</v>
      </c>
      <c r="G62" s="24">
        <f>IF(ISERROR((G14/NGDP_NS!$B14)*100),"..",(G14/NGDP_NS!$B14)*100)</f>
        <v>1.2376153039185307</v>
      </c>
      <c r="H62" s="24">
        <f>IF(ISERROR((H14/NGDP_NS!$B14)*100),"..",(H14/NGDP_NS!$B14)*100)</f>
        <v>0.98595979477413764</v>
      </c>
      <c r="I62" s="24">
        <f>IF(ISERROR((I14/NGDP_NS!$B14)*100),"..",(I14/NGDP_NS!$B14)*100)</f>
        <v>1.4331118994433327</v>
      </c>
    </row>
    <row r="63" spans="1:9">
      <c r="A63" s="5">
        <v>2007</v>
      </c>
      <c r="B63" s="28">
        <f>IF(ISERROR((B15/NGDP_NS!$B15)*100),"..",(B15/NGDP_NS!$B15)*100)</f>
        <v>16.345455952656767</v>
      </c>
      <c r="C63" s="22">
        <f>IF(ISERROR((C15/NGDP_NS!$B15)*100),"..",(C15/NGDP_NS!$B15)*100)</f>
        <v>3.3439158454568352</v>
      </c>
      <c r="D63" s="24">
        <f>IF(ISERROR((D15/NGDP_NS!$B15)*100),"..",(D15/NGDP_NS!$B15)*100)</f>
        <v>1.9780129465812974</v>
      </c>
      <c r="E63" s="23">
        <f>IF(ISERROR((E15/NGDP_NS!$B15)*100),"..",(E15/NGDP_NS!$B15)*100)</f>
        <v>11.023527160618636</v>
      </c>
      <c r="F63" s="24">
        <f>IF(ISERROR((F15/NGDP_NS!$B15)*100),"..",(F15/NGDP_NS!$B15)*100)</f>
        <v>4.0624140480768585</v>
      </c>
      <c r="G63" s="24">
        <f>IF(ISERROR((G15/NGDP_NS!$B15)*100),"..",(G15/NGDP_NS!$B15)*100)</f>
        <v>1.4768289371747692</v>
      </c>
      <c r="H63" s="24">
        <f>IF(ISERROR((H15/NGDP_NS!$B15)*100),"..",(H15/NGDP_NS!$B15)*100)</f>
        <v>0.87379465623894681</v>
      </c>
      <c r="I63" s="24">
        <f>IF(ISERROR((I15/NGDP_NS!$B15)*100),"..",(I15/NGDP_NS!$B15)*100)</f>
        <v>1.7117904546631417</v>
      </c>
    </row>
    <row r="64" spans="1:9">
      <c r="A64" s="5">
        <v>2008</v>
      </c>
      <c r="B64" s="28">
        <f>IF(ISERROR((B16/NGDP_NS!$B16)*100),"..",(B16/NGDP_NS!$B16)*100)</f>
        <v>13.560605690275631</v>
      </c>
      <c r="C64" s="22">
        <f>IF(ISERROR((C16/NGDP_NS!$B16)*100),"..",(C16/NGDP_NS!$B16)*100)</f>
        <v>2.7244146416789747</v>
      </c>
      <c r="D64" s="24">
        <f>IF(ISERROR((D16/NGDP_NS!$B16)*100),"..",(D16/NGDP_NS!$B16)*100)</f>
        <v>2.2776861438517071</v>
      </c>
      <c r="E64" s="23">
        <f>IF(ISERROR((E16/NGDP_NS!$B16)*100),"..",(E16/NGDP_NS!$B16)*100)</f>
        <v>8.5585049047449484</v>
      </c>
      <c r="F64" s="24">
        <f>IF(ISERROR((F16/NGDP_NS!$B16)*100),"..",(F16/NGDP_NS!$B16)*100)</f>
        <v>3.2364826272707954</v>
      </c>
      <c r="G64" s="24">
        <f>IF(ISERROR((G16/NGDP_NS!$B16)*100),"..",(G16/NGDP_NS!$B16)*100)</f>
        <v>1.0284919370346104</v>
      </c>
      <c r="H64" s="24">
        <f>IF(ISERROR((H16/NGDP_NS!$B16)*100),"..",(H16/NGDP_NS!$B16)*100)</f>
        <v>0.74148218707624614</v>
      </c>
      <c r="I64" s="24">
        <f>IF(ISERROR((I16/NGDP_NS!$B16)*100),"..",(I16/NGDP_NS!$B16)*100)</f>
        <v>1.4665085031599385</v>
      </c>
    </row>
    <row r="65" spans="1:9">
      <c r="A65" s="5">
        <v>2009</v>
      </c>
      <c r="B65" s="28" t="str">
        <f>IF(ISERROR((B17/NGDP_NS!$B17)*100),"..",(B17/NGDP_NS!$B17)*100)</f>
        <v>..</v>
      </c>
      <c r="C65" s="22" t="str">
        <f>IF(ISERROR((C17/NGDP_NS!$B17)*100),"..",(C17/NGDP_NS!$B17)*100)</f>
        <v>..</v>
      </c>
      <c r="D65" s="24" t="str">
        <f>IF(ISERROR((D17/NGDP_NS!$B17)*100),"..",(D17/NGDP_NS!$B17)*100)</f>
        <v>..</v>
      </c>
      <c r="E65" s="23" t="str">
        <f>IF(ISERROR((E17/NGDP_NS!$B17)*100),"..",(E17/NGDP_NS!$B17)*100)</f>
        <v>..</v>
      </c>
      <c r="F65" s="24" t="str">
        <f>IF(ISERROR((F17/NGDP_NS!$B17)*100),"..",(F17/NGDP_NS!$B17)*100)</f>
        <v>..</v>
      </c>
      <c r="G65" s="24" t="str">
        <f>IF(ISERROR((G17/NGDP_NS!$B17)*100),"..",(G17/NGDP_NS!$B17)*100)</f>
        <v>..</v>
      </c>
      <c r="H65" s="24" t="str">
        <f>IF(ISERROR((H17/NGDP_NS!$B17)*100),"..",(H17/NGDP_NS!$B17)*100)</f>
        <v>..</v>
      </c>
      <c r="I65" s="24" t="str">
        <f>IF(ISERROR((I17/NGDP_NS!$B17)*100),"..",(I17/NGDP_NS!$B17)*100)</f>
        <v>..</v>
      </c>
    </row>
    <row r="66" spans="1:9">
      <c r="A66" s="5">
        <v>2010</v>
      </c>
      <c r="B66" s="28" t="str">
        <f>IF(ISERROR((B18/NGDP_NS!$B18)*100),"..",(B18/NGDP_NS!$B18)*100)</f>
        <v>..</v>
      </c>
      <c r="C66" s="22" t="str">
        <f>IF(ISERROR((C18/NGDP_NS!$B18)*100),"..",(C18/NGDP_NS!$B18)*100)</f>
        <v>..</v>
      </c>
      <c r="D66" s="24" t="str">
        <f>IF(ISERROR((D18/NGDP_NS!$B18)*100),"..",(D18/NGDP_NS!$B18)*100)</f>
        <v>..</v>
      </c>
      <c r="E66" s="23" t="str">
        <f>IF(ISERROR((E18/NGDP_NS!$B18)*100),"..",(E18/NGDP_NS!$B18)*100)</f>
        <v>..</v>
      </c>
      <c r="F66" s="24" t="str">
        <f>IF(ISERROR((F18/NGDP_NS!$B18)*100),"..",(F18/NGDP_NS!$B18)*100)</f>
        <v>..</v>
      </c>
      <c r="G66" s="24" t="str">
        <f>IF(ISERROR((G18/NGDP_NS!$B18)*100),"..",(G18/NGDP_NS!$B18)*100)</f>
        <v>..</v>
      </c>
      <c r="H66" s="24" t="str">
        <f>IF(ISERROR((H18/NGDP_NS!$B18)*100),"..",(H18/NGDP_NS!$B18)*100)</f>
        <v>..</v>
      </c>
      <c r="I66" s="24" t="str">
        <f>IF(ISERROR((I18/NGDP_NS!$B18)*100),"..",(I18/NGDP_NS!$B18)*100)</f>
        <v>..</v>
      </c>
    </row>
    <row r="68" spans="1:9">
      <c r="B68" s="1" t="s">
        <v>20</v>
      </c>
      <c r="C68" s="1" t="s">
        <v>216</v>
      </c>
    </row>
    <row r="72" spans="1:9" ht="12.75">
      <c r="B72" s="7" t="str">
        <f>'Table of Contents'!B76</f>
        <v>Table 57: Real Gross Investment (Fixed, Non-Res) by Asset Type, Nova Scotia, Business Sector Industries, 1997-2010</v>
      </c>
    </row>
    <row r="74" spans="1:9" ht="22.5">
      <c r="A74" s="4"/>
      <c r="B74" s="26" t="s">
        <v>64</v>
      </c>
      <c r="C74" s="14" t="s">
        <v>65</v>
      </c>
      <c r="D74" s="3" t="s">
        <v>66</v>
      </c>
      <c r="E74" s="16" t="s">
        <v>67</v>
      </c>
      <c r="F74" s="3" t="s">
        <v>68</v>
      </c>
      <c r="G74" s="3" t="s">
        <v>69</v>
      </c>
      <c r="H74" s="3" t="s">
        <v>70</v>
      </c>
      <c r="I74" s="3" t="s">
        <v>71</v>
      </c>
    </row>
    <row r="75" spans="1:9" ht="11.25" customHeight="1">
      <c r="A75" s="5"/>
      <c r="B75" s="77" t="s">
        <v>60</v>
      </c>
      <c r="C75" s="78"/>
      <c r="D75" s="78"/>
      <c r="E75" s="78"/>
      <c r="F75" s="78"/>
      <c r="G75" s="78"/>
      <c r="H75" s="78"/>
      <c r="I75" s="78"/>
    </row>
    <row r="76" spans="1:9">
      <c r="A76" s="5">
        <v>1997</v>
      </c>
      <c r="B76" s="27">
        <v>2690</v>
      </c>
      <c r="C76" s="15">
        <v>354.4</v>
      </c>
      <c r="D76" s="25">
        <v>248.4</v>
      </c>
      <c r="E76" s="17">
        <v>2035.5</v>
      </c>
      <c r="F76" s="25">
        <f>SUM(G76:I76)</f>
        <v>444.3</v>
      </c>
      <c r="G76" s="25">
        <v>82.7</v>
      </c>
      <c r="H76" s="25">
        <v>148.30000000000001</v>
      </c>
      <c r="I76" s="25">
        <v>213.3</v>
      </c>
    </row>
    <row r="77" spans="1:9">
      <c r="A77" s="5">
        <v>1998</v>
      </c>
      <c r="B77" s="27">
        <v>3180.5</v>
      </c>
      <c r="C77" s="15">
        <v>375.9</v>
      </c>
      <c r="D77" s="25">
        <v>1369.2</v>
      </c>
      <c r="E77" s="17">
        <v>1450</v>
      </c>
      <c r="F77" s="25">
        <f t="shared" ref="F77:F89" si="4">SUM(G77:I77)</f>
        <v>398.9</v>
      </c>
      <c r="G77" s="25">
        <v>117.8</v>
      </c>
      <c r="H77" s="25">
        <v>103.4</v>
      </c>
      <c r="I77" s="25">
        <v>177.7</v>
      </c>
    </row>
    <row r="78" spans="1:9">
      <c r="A78" s="5">
        <v>1999</v>
      </c>
      <c r="B78" s="27">
        <v>4035.8</v>
      </c>
      <c r="C78" s="15">
        <v>407.2</v>
      </c>
      <c r="D78" s="25">
        <v>1879.1</v>
      </c>
      <c r="E78" s="17">
        <v>1772.6</v>
      </c>
      <c r="F78" s="25">
        <f t="shared" si="4"/>
        <v>535</v>
      </c>
      <c r="G78" s="25">
        <v>151</v>
      </c>
      <c r="H78" s="25">
        <v>144.80000000000001</v>
      </c>
      <c r="I78" s="25">
        <v>239.2</v>
      </c>
    </row>
    <row r="79" spans="1:9">
      <c r="A79" s="5">
        <v>2000</v>
      </c>
      <c r="B79" s="27">
        <v>3175.1</v>
      </c>
      <c r="C79" s="15">
        <v>365.4</v>
      </c>
      <c r="D79" s="25">
        <v>957.9</v>
      </c>
      <c r="E79" s="17">
        <v>1852.7</v>
      </c>
      <c r="F79" s="25">
        <f t="shared" si="4"/>
        <v>628.40000000000009</v>
      </c>
      <c r="G79" s="25">
        <v>143.80000000000001</v>
      </c>
      <c r="H79" s="25">
        <v>291.10000000000002</v>
      </c>
      <c r="I79" s="25">
        <v>193.5</v>
      </c>
    </row>
    <row r="80" spans="1:9">
      <c r="A80" s="5">
        <v>2001</v>
      </c>
      <c r="B80" s="27">
        <v>3189.8</v>
      </c>
      <c r="C80" s="15">
        <v>388.3</v>
      </c>
      <c r="D80" s="25">
        <v>976.8</v>
      </c>
      <c r="E80" s="17">
        <v>1826.4</v>
      </c>
      <c r="F80" s="25">
        <f t="shared" si="4"/>
        <v>623.6</v>
      </c>
      <c r="G80" s="25">
        <v>138.9</v>
      </c>
      <c r="H80" s="25">
        <v>235.9</v>
      </c>
      <c r="I80" s="25">
        <v>248.8</v>
      </c>
    </row>
    <row r="81" spans="1:9">
      <c r="A81" s="5">
        <v>2002</v>
      </c>
      <c r="B81" s="27">
        <v>3431.7</v>
      </c>
      <c r="C81" s="15">
        <v>311.10000000000002</v>
      </c>
      <c r="D81" s="25">
        <v>1025.3</v>
      </c>
      <c r="E81" s="17">
        <v>2095.1999999999998</v>
      </c>
      <c r="F81" s="25">
        <f t="shared" si="4"/>
        <v>632.9</v>
      </c>
      <c r="G81" s="25">
        <v>165.3</v>
      </c>
      <c r="H81" s="25">
        <v>237.6</v>
      </c>
      <c r="I81" s="25">
        <v>230</v>
      </c>
    </row>
    <row r="82" spans="1:9">
      <c r="A82" s="5">
        <v>2003</v>
      </c>
      <c r="B82" s="27">
        <v>3289.8</v>
      </c>
      <c r="C82" s="15">
        <v>325.89999999999998</v>
      </c>
      <c r="D82" s="25">
        <v>1033.9000000000001</v>
      </c>
      <c r="E82" s="17">
        <v>1927.6</v>
      </c>
      <c r="F82" s="25">
        <f t="shared" si="4"/>
        <v>722.6</v>
      </c>
      <c r="G82" s="25">
        <v>252.2</v>
      </c>
      <c r="H82" s="25">
        <v>211.3</v>
      </c>
      <c r="I82" s="25">
        <v>259.10000000000002</v>
      </c>
    </row>
    <row r="83" spans="1:9">
      <c r="A83" s="5">
        <v>2004</v>
      </c>
      <c r="B83" s="27">
        <v>3184.4</v>
      </c>
      <c r="C83" s="15">
        <v>381.3</v>
      </c>
      <c r="D83" s="25">
        <v>870.7</v>
      </c>
      <c r="E83" s="17">
        <v>1933.8</v>
      </c>
      <c r="F83" s="25">
        <f t="shared" si="4"/>
        <v>753.4</v>
      </c>
      <c r="G83" s="25">
        <v>290</v>
      </c>
      <c r="H83" s="25">
        <v>193.2</v>
      </c>
      <c r="I83" s="25">
        <v>270.2</v>
      </c>
    </row>
    <row r="84" spans="1:9">
      <c r="A84" s="5">
        <v>2005</v>
      </c>
      <c r="B84" s="27">
        <v>3263.4</v>
      </c>
      <c r="C84" s="15">
        <v>400</v>
      </c>
      <c r="D84" s="25">
        <v>632</v>
      </c>
      <c r="E84" s="17">
        <v>2279.6999999999998</v>
      </c>
      <c r="F84" s="25">
        <f t="shared" si="4"/>
        <v>891</v>
      </c>
      <c r="G84" s="25">
        <v>399.1</v>
      </c>
      <c r="H84" s="25">
        <v>174.5</v>
      </c>
      <c r="I84" s="25">
        <v>317.39999999999998</v>
      </c>
    </row>
    <row r="85" spans="1:9">
      <c r="A85" s="5">
        <v>2006</v>
      </c>
      <c r="B85" s="27">
        <v>3273.1</v>
      </c>
      <c r="C85" s="15">
        <v>469.6</v>
      </c>
      <c r="D85" s="25">
        <v>526.4</v>
      </c>
      <c r="E85" s="17">
        <v>2326.6</v>
      </c>
      <c r="F85" s="25">
        <f t="shared" si="4"/>
        <v>999.90000000000009</v>
      </c>
      <c r="G85" s="25">
        <v>414.1</v>
      </c>
      <c r="H85" s="25">
        <v>258.10000000000002</v>
      </c>
      <c r="I85" s="25">
        <v>327.7</v>
      </c>
    </row>
    <row r="86" spans="1:9">
      <c r="A86" s="5">
        <v>2007</v>
      </c>
      <c r="B86" s="27">
        <v>3428.1</v>
      </c>
      <c r="C86" s="15">
        <v>513.6</v>
      </c>
      <c r="D86" s="25">
        <v>338.7</v>
      </c>
      <c r="E86" s="17">
        <v>2691.7</v>
      </c>
      <c r="F86" s="25">
        <f t="shared" si="4"/>
        <v>1241.8</v>
      </c>
      <c r="G86" s="25">
        <v>569.79999999999995</v>
      </c>
      <c r="H86" s="25">
        <v>254.9</v>
      </c>
      <c r="I86" s="25">
        <v>417.1</v>
      </c>
    </row>
    <row r="87" spans="1:9">
      <c r="A87" s="5">
        <v>2008</v>
      </c>
      <c r="B87" s="27">
        <v>2904.7</v>
      </c>
      <c r="C87" s="15">
        <v>415.7</v>
      </c>
      <c r="D87" s="25">
        <v>386.2</v>
      </c>
      <c r="E87" s="17">
        <v>2167.6</v>
      </c>
      <c r="F87" s="25">
        <f t="shared" si="4"/>
        <v>1036.3000000000002</v>
      </c>
      <c r="G87" s="25">
        <v>446.3</v>
      </c>
      <c r="H87" s="25">
        <v>226.9</v>
      </c>
      <c r="I87" s="25">
        <v>363.1</v>
      </c>
    </row>
    <row r="88" spans="1:9">
      <c r="A88" s="5">
        <v>2009</v>
      </c>
      <c r="B88" s="27">
        <v>2909.3</v>
      </c>
      <c r="C88" s="15">
        <v>366.1</v>
      </c>
      <c r="D88" s="25">
        <v>778.6</v>
      </c>
      <c r="E88" s="17">
        <v>1675.7</v>
      </c>
      <c r="F88" s="25">
        <f t="shared" si="4"/>
        <v>882</v>
      </c>
      <c r="G88" s="25">
        <v>352.5</v>
      </c>
      <c r="H88" s="25">
        <v>163.5</v>
      </c>
      <c r="I88" s="25">
        <v>366</v>
      </c>
    </row>
    <row r="89" spans="1:9">
      <c r="A89" s="5">
        <v>2010</v>
      </c>
      <c r="B89" s="27">
        <v>2928</v>
      </c>
      <c r="C89" s="15">
        <v>310.3</v>
      </c>
      <c r="D89" s="25">
        <v>780.5</v>
      </c>
      <c r="E89" s="17">
        <v>1788.4</v>
      </c>
      <c r="F89" s="25">
        <f t="shared" si="4"/>
        <v>1084.9000000000001</v>
      </c>
      <c r="G89" s="25">
        <v>428.5</v>
      </c>
      <c r="H89" s="25">
        <v>263.5</v>
      </c>
      <c r="I89" s="25">
        <v>392.9</v>
      </c>
    </row>
    <row r="91" spans="1:9">
      <c r="A91" s="4"/>
      <c r="B91" s="10" t="s">
        <v>21</v>
      </c>
      <c r="C91" s="8"/>
      <c r="D91" s="8"/>
      <c r="E91" s="8"/>
      <c r="F91" s="8"/>
      <c r="G91" s="8"/>
      <c r="H91" s="8"/>
      <c r="I91" s="8"/>
    </row>
    <row r="92" spans="1:9">
      <c r="A92" s="29" t="s">
        <v>22</v>
      </c>
      <c r="B92" s="18">
        <f t="shared" ref="B92:I94" si="5">IF(ISERROR((POWER(VLOOKUP(VALUE(RIGHT($A92,4)),$A$74:$I$90,COLUMN(B$90),)/VLOOKUP(VALUE(LEFT($A92,4)),$A$74:$I$90,COLUMN(B$90),),1/(VALUE(RIGHT($A92,4))-VALUE(LEFT($A92,4))))-1)*100),"n.a.",(POWER(VLOOKUP(VALUE(RIGHT($A92,4)),$A$74:$I$90,COLUMN(B$90),)/VLOOKUP(VALUE(LEFT($A92,4)),$A$74:$I$90,COLUMN(B$90),),1/(VALUE(RIGHT($A92,4))-VALUE(LEFT($A92,4))))-1)*100)</f>
        <v>0.65427263065402919</v>
      </c>
      <c r="C92" s="9">
        <f t="shared" si="5"/>
        <v>-1.0169982203061201</v>
      </c>
      <c r="D92" s="9">
        <f t="shared" si="5"/>
        <v>9.2063252546710892</v>
      </c>
      <c r="E92" s="20">
        <f t="shared" si="5"/>
        <v>-0.99060032235631645</v>
      </c>
      <c r="F92" s="9">
        <f t="shared" si="5"/>
        <v>7.108541951457914</v>
      </c>
      <c r="G92" s="9">
        <f t="shared" si="5"/>
        <v>13.489931022403168</v>
      </c>
      <c r="H92" s="9">
        <f t="shared" si="5"/>
        <v>4.5208748216000405</v>
      </c>
      <c r="I92" s="9">
        <f t="shared" si="5"/>
        <v>4.8110358952796251</v>
      </c>
    </row>
    <row r="93" spans="1:9">
      <c r="A93" s="29" t="s">
        <v>23</v>
      </c>
      <c r="B93" s="19">
        <f t="shared" si="5"/>
        <v>5.6821668715474782</v>
      </c>
      <c r="C93" s="9">
        <f t="shared" si="5"/>
        <v>1.0240891049082324</v>
      </c>
      <c r="D93" s="9">
        <f t="shared" si="5"/>
        <v>56.815695030463417</v>
      </c>
      <c r="E93" s="21">
        <f t="shared" si="5"/>
        <v>-3.0879013803140731</v>
      </c>
      <c r="F93" s="9">
        <f t="shared" si="5"/>
        <v>12.250070138940018</v>
      </c>
      <c r="G93" s="9">
        <f t="shared" si="5"/>
        <v>20.249826610205535</v>
      </c>
      <c r="H93" s="9">
        <f t="shared" si="5"/>
        <v>25.208463120514125</v>
      </c>
      <c r="I93" s="9">
        <f t="shared" si="5"/>
        <v>-3.1952417723340121</v>
      </c>
    </row>
    <row r="94" spans="1:9">
      <c r="A94" s="29" t="s">
        <v>24</v>
      </c>
      <c r="B94" s="19">
        <f t="shared" si="5"/>
        <v>-0.8069220816929179</v>
      </c>
      <c r="C94" s="9">
        <f t="shared" si="5"/>
        <v>-1.6212447576737565</v>
      </c>
      <c r="D94" s="9">
        <f t="shared" si="5"/>
        <v>-2.0272556466726543</v>
      </c>
      <c r="E94" s="21">
        <f t="shared" si="5"/>
        <v>-0.35260358036324213</v>
      </c>
      <c r="F94" s="9">
        <f t="shared" si="5"/>
        <v>5.6125073351920296</v>
      </c>
      <c r="G94" s="9">
        <f t="shared" si="5"/>
        <v>11.537060324158489</v>
      </c>
      <c r="H94" s="9">
        <f t="shared" si="5"/>
        <v>-0.99118983793627935</v>
      </c>
      <c r="I94" s="9">
        <f t="shared" si="5"/>
        <v>7.3396329674768168</v>
      </c>
    </row>
    <row r="96" spans="1:9">
      <c r="B96" s="1" t="s">
        <v>20</v>
      </c>
      <c r="C96" s="1" t="s">
        <v>255</v>
      </c>
    </row>
  </sheetData>
  <mergeCells count="4">
    <mergeCell ref="B4:I4"/>
    <mergeCell ref="B28:I28"/>
    <mergeCell ref="B75:I75"/>
    <mergeCell ref="B52:I52"/>
  </mergeCells>
  <pageMargins left="0.70866141732283472" right="0.70866141732283472" top="0.74803149606299213" bottom="0.74803149606299213" header="0.31496062992125984" footer="0.31496062992125984"/>
  <pageSetup scale="89" orientation="landscape" horizontalDpi="0" verticalDpi="0" r:id="rId1"/>
  <rowBreaks count="1" manualBreakCount="1">
    <brk id="4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58"/>
  <sheetViews>
    <sheetView topLeftCell="A19" zoomScaleNormal="100" workbookViewId="0">
      <selection activeCell="B31" sqref="B31"/>
    </sheetView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Contents'!B77</f>
        <v>Table 58: Nominal Net Capital Stock (Fixed, Non-Res), Nova Scotia, Business Sector Industries, 1997-2010</v>
      </c>
      <c r="K1" s="7" t="str">
        <f>B1 &amp; " (continued)"</f>
        <v>Table 58: Nominal Net Capital Stock (Fixed, Non-Res), Nova Scotia, Business Sector Industries, 1997-2010 (continued)</v>
      </c>
      <c r="L1" s="7"/>
      <c r="V1" s="7" t="str">
        <f>K1</f>
        <v>Table 58: Nominal Net Capital Stock (Fixed, Non-Res),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 t="s">
        <v>33</v>
      </c>
      <c r="C5" s="15" t="s">
        <v>33</v>
      </c>
      <c r="D5" s="25" t="s">
        <v>33</v>
      </c>
      <c r="E5" s="25" t="s">
        <v>33</v>
      </c>
      <c r="F5" s="25" t="s">
        <v>33</v>
      </c>
      <c r="G5" s="25" t="s">
        <v>33</v>
      </c>
      <c r="H5" s="25" t="s">
        <v>33</v>
      </c>
      <c r="I5" s="25" t="s">
        <v>33</v>
      </c>
      <c r="J5" s="17" t="s">
        <v>33</v>
      </c>
      <c r="K5" s="25" t="s">
        <v>33</v>
      </c>
      <c r="L5" s="25" t="s">
        <v>33</v>
      </c>
      <c r="M5" s="25" t="s">
        <v>33</v>
      </c>
      <c r="N5" s="25" t="s">
        <v>33</v>
      </c>
      <c r="O5" s="25" t="s">
        <v>33</v>
      </c>
      <c r="P5" s="25" t="s">
        <v>33</v>
      </c>
      <c r="Q5" s="25" t="s">
        <v>33</v>
      </c>
      <c r="R5" s="25" t="s">
        <v>33</v>
      </c>
      <c r="S5" s="25" t="s">
        <v>33</v>
      </c>
      <c r="T5" s="25" t="s">
        <v>33</v>
      </c>
      <c r="U5" s="17" t="s">
        <v>33</v>
      </c>
      <c r="V5" s="25" t="s">
        <v>33</v>
      </c>
      <c r="W5" s="25" t="s">
        <v>33</v>
      </c>
      <c r="X5" s="25" t="s">
        <v>33</v>
      </c>
      <c r="Y5" s="13" t="s">
        <v>33</v>
      </c>
    </row>
    <row r="6" spans="1:25">
      <c r="A6" s="5">
        <v>1998</v>
      </c>
      <c r="B6" s="27" t="s">
        <v>33</v>
      </c>
      <c r="C6" s="15" t="s">
        <v>33</v>
      </c>
      <c r="D6" s="25" t="s">
        <v>33</v>
      </c>
      <c r="E6" s="25" t="s">
        <v>33</v>
      </c>
      <c r="F6" s="25" t="s">
        <v>33</v>
      </c>
      <c r="G6" s="25" t="s">
        <v>33</v>
      </c>
      <c r="H6" s="25" t="s">
        <v>33</v>
      </c>
      <c r="I6" s="25" t="s">
        <v>33</v>
      </c>
      <c r="J6" s="17" t="s">
        <v>33</v>
      </c>
      <c r="K6" s="25" t="s">
        <v>33</v>
      </c>
      <c r="L6" s="25" t="s">
        <v>33</v>
      </c>
      <c r="M6" s="25" t="s">
        <v>33</v>
      </c>
      <c r="N6" s="25" t="s">
        <v>33</v>
      </c>
      <c r="O6" s="25" t="s">
        <v>33</v>
      </c>
      <c r="P6" s="25" t="s">
        <v>33</v>
      </c>
      <c r="Q6" s="25" t="s">
        <v>33</v>
      </c>
      <c r="R6" s="25" t="s">
        <v>33</v>
      </c>
      <c r="S6" s="25" t="s">
        <v>33</v>
      </c>
      <c r="T6" s="25" t="s">
        <v>33</v>
      </c>
      <c r="U6" s="17" t="s">
        <v>33</v>
      </c>
      <c r="V6" s="25" t="s">
        <v>33</v>
      </c>
      <c r="W6" s="25" t="s">
        <v>33</v>
      </c>
      <c r="X6" s="25" t="s">
        <v>33</v>
      </c>
      <c r="Y6" s="13" t="s">
        <v>33</v>
      </c>
    </row>
    <row r="7" spans="1:25">
      <c r="A7" s="5">
        <v>1999</v>
      </c>
      <c r="B7" s="27" t="s">
        <v>33</v>
      </c>
      <c r="C7" s="15" t="s">
        <v>33</v>
      </c>
      <c r="D7" s="25" t="s">
        <v>33</v>
      </c>
      <c r="E7" s="25" t="s">
        <v>33</v>
      </c>
      <c r="F7" s="25" t="s">
        <v>33</v>
      </c>
      <c r="G7" s="25" t="s">
        <v>33</v>
      </c>
      <c r="H7" s="25" t="s">
        <v>33</v>
      </c>
      <c r="I7" s="25" t="s">
        <v>33</v>
      </c>
      <c r="J7" s="17" t="s">
        <v>33</v>
      </c>
      <c r="K7" s="25" t="s">
        <v>33</v>
      </c>
      <c r="L7" s="25" t="s">
        <v>33</v>
      </c>
      <c r="M7" s="25" t="s">
        <v>33</v>
      </c>
      <c r="N7" s="25" t="s">
        <v>33</v>
      </c>
      <c r="O7" s="25" t="s">
        <v>33</v>
      </c>
      <c r="P7" s="25" t="s">
        <v>33</v>
      </c>
      <c r="Q7" s="25" t="s">
        <v>33</v>
      </c>
      <c r="R7" s="25" t="s">
        <v>33</v>
      </c>
      <c r="S7" s="25" t="s">
        <v>33</v>
      </c>
      <c r="T7" s="25" t="s">
        <v>33</v>
      </c>
      <c r="U7" s="17" t="s">
        <v>33</v>
      </c>
      <c r="V7" s="25" t="s">
        <v>33</v>
      </c>
      <c r="W7" s="25" t="s">
        <v>33</v>
      </c>
      <c r="X7" s="25" t="s">
        <v>33</v>
      </c>
      <c r="Y7" s="13" t="s">
        <v>33</v>
      </c>
    </row>
    <row r="8" spans="1:25">
      <c r="A8" s="5">
        <v>2000</v>
      </c>
      <c r="B8" s="27" t="s">
        <v>33</v>
      </c>
      <c r="C8" s="15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  <c r="I8" s="25" t="s">
        <v>33</v>
      </c>
      <c r="J8" s="17" t="s">
        <v>33</v>
      </c>
      <c r="K8" s="25" t="s">
        <v>33</v>
      </c>
      <c r="L8" s="25" t="s">
        <v>33</v>
      </c>
      <c r="M8" s="25" t="s">
        <v>33</v>
      </c>
      <c r="N8" s="25" t="s">
        <v>33</v>
      </c>
      <c r="O8" s="25" t="s">
        <v>33</v>
      </c>
      <c r="P8" s="25" t="s">
        <v>33</v>
      </c>
      <c r="Q8" s="25" t="s">
        <v>33</v>
      </c>
      <c r="R8" s="25" t="s">
        <v>33</v>
      </c>
      <c r="S8" s="25" t="s">
        <v>33</v>
      </c>
      <c r="T8" s="25" t="s">
        <v>33</v>
      </c>
      <c r="U8" s="17" t="s">
        <v>33</v>
      </c>
      <c r="V8" s="25" t="s">
        <v>33</v>
      </c>
      <c r="W8" s="25" t="s">
        <v>33</v>
      </c>
      <c r="X8" s="25" t="s">
        <v>33</v>
      </c>
      <c r="Y8" s="13" t="s">
        <v>33</v>
      </c>
    </row>
    <row r="9" spans="1:25">
      <c r="A9" s="5">
        <v>2001</v>
      </c>
      <c r="B9" s="27" t="s">
        <v>33</v>
      </c>
      <c r="C9" s="1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 t="s">
        <v>33</v>
      </c>
      <c r="J9" s="17" t="s">
        <v>33</v>
      </c>
      <c r="K9" s="25" t="s">
        <v>33</v>
      </c>
      <c r="L9" s="25" t="s">
        <v>33</v>
      </c>
      <c r="M9" s="25" t="s">
        <v>33</v>
      </c>
      <c r="N9" s="25" t="s">
        <v>33</v>
      </c>
      <c r="O9" s="25" t="s">
        <v>33</v>
      </c>
      <c r="P9" s="25" t="s">
        <v>33</v>
      </c>
      <c r="Q9" s="25" t="s">
        <v>33</v>
      </c>
      <c r="R9" s="25" t="s">
        <v>33</v>
      </c>
      <c r="S9" s="25" t="s">
        <v>33</v>
      </c>
      <c r="T9" s="25" t="s">
        <v>33</v>
      </c>
      <c r="U9" s="17" t="s">
        <v>33</v>
      </c>
      <c r="V9" s="25" t="s">
        <v>33</v>
      </c>
      <c r="W9" s="25" t="s">
        <v>33</v>
      </c>
      <c r="X9" s="25" t="s">
        <v>33</v>
      </c>
      <c r="Y9" s="13" t="s">
        <v>33</v>
      </c>
    </row>
    <row r="10" spans="1:25">
      <c r="A10" s="5">
        <v>2002</v>
      </c>
      <c r="B10" s="27">
        <v>19977.2</v>
      </c>
      <c r="C10" s="15" t="s">
        <v>33</v>
      </c>
      <c r="D10" s="25" t="s">
        <v>33</v>
      </c>
      <c r="E10" s="25" t="s">
        <v>33</v>
      </c>
      <c r="F10" s="25" t="s">
        <v>33</v>
      </c>
      <c r="G10" s="25" t="s">
        <v>33</v>
      </c>
      <c r="H10" s="25" t="s">
        <v>33</v>
      </c>
      <c r="I10" s="25" t="s">
        <v>33</v>
      </c>
      <c r="J10" s="17" t="s">
        <v>33</v>
      </c>
      <c r="K10" s="25" t="s">
        <v>33</v>
      </c>
      <c r="L10" s="25">
        <v>556.70000000000005</v>
      </c>
      <c r="M10" s="25">
        <v>933.2</v>
      </c>
      <c r="N10" s="25" t="s">
        <v>33</v>
      </c>
      <c r="O10" s="25">
        <v>1445.3</v>
      </c>
      <c r="P10" s="25">
        <v>1202.3</v>
      </c>
      <c r="Q10" s="25" t="s">
        <v>33</v>
      </c>
      <c r="R10" s="25" t="s">
        <v>33</v>
      </c>
      <c r="S10" s="25" t="s">
        <v>33</v>
      </c>
      <c r="T10" s="25">
        <v>273.3</v>
      </c>
      <c r="U10" s="17">
        <v>172.6</v>
      </c>
      <c r="V10" s="25" t="s">
        <v>33</v>
      </c>
      <c r="W10" s="25" t="s">
        <v>33</v>
      </c>
      <c r="X10" s="25" t="s">
        <v>33</v>
      </c>
      <c r="Y10" s="13" t="s">
        <v>33</v>
      </c>
    </row>
    <row r="11" spans="1:25">
      <c r="A11" s="5">
        <v>2003</v>
      </c>
      <c r="B11" s="27">
        <v>19985.3</v>
      </c>
      <c r="C11" s="15" t="s">
        <v>33</v>
      </c>
      <c r="D11" s="25">
        <v>1000.8</v>
      </c>
      <c r="E11" s="25" t="s">
        <v>33</v>
      </c>
      <c r="F11" s="25" t="s">
        <v>33</v>
      </c>
      <c r="G11" s="25" t="s">
        <v>33</v>
      </c>
      <c r="H11" s="25">
        <v>2659.3</v>
      </c>
      <c r="I11" s="25" t="s">
        <v>33</v>
      </c>
      <c r="J11" s="17" t="s">
        <v>33</v>
      </c>
      <c r="K11" s="25" t="s">
        <v>33</v>
      </c>
      <c r="L11" s="25">
        <v>535</v>
      </c>
      <c r="M11" s="25">
        <v>980.9</v>
      </c>
      <c r="N11" s="25">
        <v>1720.4</v>
      </c>
      <c r="O11" s="25">
        <v>1383</v>
      </c>
      <c r="P11" s="25">
        <v>1215.2</v>
      </c>
      <c r="Q11" s="25" t="s">
        <v>33</v>
      </c>
      <c r="R11" s="25" t="s">
        <v>33</v>
      </c>
      <c r="S11" s="25" t="s">
        <v>33</v>
      </c>
      <c r="T11" s="25">
        <v>278.7</v>
      </c>
      <c r="U11" s="17">
        <v>190.9</v>
      </c>
      <c r="V11" s="25">
        <f>B11-D11</f>
        <v>18984.5</v>
      </c>
      <c r="W11" s="25">
        <v>10068.6</v>
      </c>
      <c r="X11" s="25" t="s">
        <v>33</v>
      </c>
      <c r="Y11" s="13" t="s">
        <v>33</v>
      </c>
    </row>
    <row r="12" spans="1:25">
      <c r="A12" s="5">
        <v>2004</v>
      </c>
      <c r="B12" s="27">
        <v>20306.900000000001</v>
      </c>
      <c r="C12" s="15" t="s">
        <v>33</v>
      </c>
      <c r="D12" s="25">
        <v>1042.5</v>
      </c>
      <c r="E12" s="25">
        <v>4701.3</v>
      </c>
      <c r="F12" s="25" t="s">
        <v>33</v>
      </c>
      <c r="G12" s="25">
        <v>358.2</v>
      </c>
      <c r="H12" s="25">
        <v>2592.6999999999998</v>
      </c>
      <c r="I12" s="25" t="s">
        <v>33</v>
      </c>
      <c r="J12" s="17" t="s">
        <v>33</v>
      </c>
      <c r="K12" s="25" t="s">
        <v>33</v>
      </c>
      <c r="L12" s="25">
        <v>537</v>
      </c>
      <c r="M12" s="25">
        <v>1105.5999999999999</v>
      </c>
      <c r="N12" s="25">
        <v>1674.8</v>
      </c>
      <c r="O12" s="25">
        <v>1301.4000000000001</v>
      </c>
      <c r="P12" s="25">
        <v>1187.5999999999999</v>
      </c>
      <c r="Q12" s="25" t="s">
        <v>33</v>
      </c>
      <c r="R12" s="25" t="s">
        <v>33</v>
      </c>
      <c r="S12" s="25" t="s">
        <v>33</v>
      </c>
      <c r="T12" s="25">
        <v>305.7</v>
      </c>
      <c r="U12" s="17">
        <v>193.9</v>
      </c>
      <c r="V12" s="25">
        <f t="shared" ref="V12:V18" si="0">B12-D12</f>
        <v>19264.400000000001</v>
      </c>
      <c r="W12" s="25">
        <v>10251.799999999999</v>
      </c>
      <c r="X12" s="25" t="s">
        <v>33</v>
      </c>
      <c r="Y12" s="13" t="s">
        <v>33</v>
      </c>
    </row>
    <row r="13" spans="1:25">
      <c r="A13" s="5">
        <v>2005</v>
      </c>
      <c r="B13" s="27">
        <v>20474.8</v>
      </c>
      <c r="C13" s="15" t="s">
        <v>33</v>
      </c>
      <c r="D13" s="25">
        <v>1072.4000000000001</v>
      </c>
      <c r="E13" s="25">
        <v>4586.2</v>
      </c>
      <c r="F13" s="25" t="s">
        <v>33</v>
      </c>
      <c r="G13" s="25">
        <v>374.9</v>
      </c>
      <c r="H13" s="25">
        <v>2561.6</v>
      </c>
      <c r="I13" s="25" t="s">
        <v>33</v>
      </c>
      <c r="J13" s="17" t="s">
        <v>33</v>
      </c>
      <c r="K13" s="25" t="s">
        <v>33</v>
      </c>
      <c r="L13" s="25">
        <v>562</v>
      </c>
      <c r="M13" s="25">
        <v>1222.3</v>
      </c>
      <c r="N13" s="25">
        <v>1742.9</v>
      </c>
      <c r="O13" s="25">
        <v>1242</v>
      </c>
      <c r="P13" s="25">
        <v>1146.3</v>
      </c>
      <c r="Q13" s="25">
        <v>145.69999999999999</v>
      </c>
      <c r="R13" s="25">
        <v>109.5</v>
      </c>
      <c r="S13" s="25" t="s">
        <v>33</v>
      </c>
      <c r="T13" s="25">
        <v>314</v>
      </c>
      <c r="U13" s="17">
        <v>202.5</v>
      </c>
      <c r="V13" s="25">
        <f t="shared" si="0"/>
        <v>19402.399999999998</v>
      </c>
      <c r="W13" s="25">
        <v>10136.700000000001</v>
      </c>
      <c r="X13" s="25" t="s">
        <v>33</v>
      </c>
      <c r="Y13" s="13" t="s">
        <v>33</v>
      </c>
    </row>
    <row r="14" spans="1:25">
      <c r="A14" s="5">
        <v>2006</v>
      </c>
      <c r="B14" s="27">
        <v>20690.2</v>
      </c>
      <c r="C14" s="15" t="s">
        <v>33</v>
      </c>
      <c r="D14" s="25">
        <v>1087.0999999999999</v>
      </c>
      <c r="E14" s="25">
        <v>4370.7</v>
      </c>
      <c r="F14" s="25" t="s">
        <v>33</v>
      </c>
      <c r="G14" s="25">
        <v>402.1</v>
      </c>
      <c r="H14" s="25">
        <v>2517.1999999999998</v>
      </c>
      <c r="I14" s="25" t="s">
        <v>33</v>
      </c>
      <c r="J14" s="17" t="s">
        <v>33</v>
      </c>
      <c r="K14" s="25" t="s">
        <v>33</v>
      </c>
      <c r="L14" s="25">
        <v>551.5</v>
      </c>
      <c r="M14" s="25">
        <v>1326.6</v>
      </c>
      <c r="N14" s="25">
        <v>1843.8</v>
      </c>
      <c r="O14" s="25">
        <v>1255.4000000000001</v>
      </c>
      <c r="P14" s="25">
        <v>1164.8</v>
      </c>
      <c r="Q14" s="25">
        <v>148.6</v>
      </c>
      <c r="R14" s="25">
        <v>116.2</v>
      </c>
      <c r="S14" s="25" t="s">
        <v>33</v>
      </c>
      <c r="T14" s="25">
        <v>344.2</v>
      </c>
      <c r="U14" s="17">
        <v>209</v>
      </c>
      <c r="V14" s="25">
        <f t="shared" si="0"/>
        <v>19603.100000000002</v>
      </c>
      <c r="W14" s="25">
        <v>9915</v>
      </c>
      <c r="X14" s="25" t="s">
        <v>33</v>
      </c>
      <c r="Y14" s="13" t="s">
        <v>33</v>
      </c>
    </row>
    <row r="15" spans="1:25">
      <c r="A15" s="5">
        <v>2007</v>
      </c>
      <c r="B15" s="27">
        <v>21543.5</v>
      </c>
      <c r="C15" s="15" t="s">
        <v>33</v>
      </c>
      <c r="D15" s="25">
        <v>1122.3</v>
      </c>
      <c r="E15" s="25">
        <v>4197</v>
      </c>
      <c r="F15" s="25" t="s">
        <v>33</v>
      </c>
      <c r="G15" s="25">
        <v>434.3</v>
      </c>
      <c r="H15" s="25">
        <v>2707.9</v>
      </c>
      <c r="I15" s="25" t="s">
        <v>33</v>
      </c>
      <c r="J15" s="17" t="s">
        <v>33</v>
      </c>
      <c r="K15" s="25" t="s">
        <v>33</v>
      </c>
      <c r="L15" s="25">
        <v>576</v>
      </c>
      <c r="M15" s="25">
        <v>1474.3</v>
      </c>
      <c r="N15" s="25">
        <v>1985.3</v>
      </c>
      <c r="O15" s="25">
        <v>1325.4</v>
      </c>
      <c r="P15" s="25">
        <v>1138.2</v>
      </c>
      <c r="Q15" s="25">
        <v>171.4</v>
      </c>
      <c r="R15" s="25">
        <v>173.7</v>
      </c>
      <c r="S15" s="25" t="s">
        <v>33</v>
      </c>
      <c r="T15" s="25">
        <v>380.2</v>
      </c>
      <c r="U15" s="17">
        <v>217.3</v>
      </c>
      <c r="V15" s="25">
        <f t="shared" si="0"/>
        <v>20421.2</v>
      </c>
      <c r="W15" s="25">
        <v>10108.6</v>
      </c>
      <c r="X15" s="25" t="s">
        <v>33</v>
      </c>
      <c r="Y15" s="13" t="s">
        <v>33</v>
      </c>
    </row>
    <row r="16" spans="1:25">
      <c r="A16" s="5">
        <v>2008</v>
      </c>
      <c r="B16" s="27">
        <v>21923.9</v>
      </c>
      <c r="C16" s="15" t="s">
        <v>33</v>
      </c>
      <c r="D16" s="25">
        <v>1174.8</v>
      </c>
      <c r="E16" s="25">
        <v>3931</v>
      </c>
      <c r="F16" s="25" t="s">
        <v>33</v>
      </c>
      <c r="G16" s="25">
        <v>476.5</v>
      </c>
      <c r="H16" s="25">
        <v>2732.1</v>
      </c>
      <c r="I16" s="25" t="s">
        <v>33</v>
      </c>
      <c r="J16" s="17" t="s">
        <v>33</v>
      </c>
      <c r="K16" s="25" t="s">
        <v>33</v>
      </c>
      <c r="L16" s="25">
        <v>594</v>
      </c>
      <c r="M16" s="25">
        <v>1588.8</v>
      </c>
      <c r="N16" s="25">
        <v>2137.3000000000002</v>
      </c>
      <c r="O16" s="25">
        <v>1301.3</v>
      </c>
      <c r="P16" s="25">
        <v>1110.2</v>
      </c>
      <c r="Q16" s="25">
        <v>182.3</v>
      </c>
      <c r="R16" s="25">
        <v>197.7</v>
      </c>
      <c r="S16" s="25" t="s">
        <v>33</v>
      </c>
      <c r="T16" s="25">
        <v>414</v>
      </c>
      <c r="U16" s="17">
        <v>219.9</v>
      </c>
      <c r="V16" s="25">
        <f t="shared" si="0"/>
        <v>20749.100000000002</v>
      </c>
      <c r="W16" s="25">
        <v>10096.1</v>
      </c>
      <c r="X16" s="25" t="s">
        <v>33</v>
      </c>
      <c r="Y16" s="13" t="s">
        <v>33</v>
      </c>
    </row>
    <row r="17" spans="1:25">
      <c r="A17" s="5">
        <v>2009</v>
      </c>
      <c r="B17" s="27">
        <v>22194.799999999999</v>
      </c>
      <c r="C17" s="15" t="s">
        <v>33</v>
      </c>
      <c r="D17" s="25">
        <v>1152.0999999999999</v>
      </c>
      <c r="E17" s="25">
        <v>4108.1000000000004</v>
      </c>
      <c r="F17" s="25" t="s">
        <v>33</v>
      </c>
      <c r="G17" s="25">
        <v>505.5</v>
      </c>
      <c r="H17" s="25">
        <v>2716.7</v>
      </c>
      <c r="I17" s="25" t="s">
        <v>33</v>
      </c>
      <c r="J17" s="17" t="s">
        <v>33</v>
      </c>
      <c r="K17" s="25" t="s">
        <v>33</v>
      </c>
      <c r="L17" s="25">
        <v>623</v>
      </c>
      <c r="M17" s="25">
        <v>1667.9</v>
      </c>
      <c r="N17" s="25">
        <v>2147.9</v>
      </c>
      <c r="O17" s="25">
        <v>1213.3</v>
      </c>
      <c r="P17" s="25">
        <v>993.8</v>
      </c>
      <c r="Q17" s="25">
        <v>180.8</v>
      </c>
      <c r="R17" s="25">
        <v>231.5</v>
      </c>
      <c r="S17" s="25" t="s">
        <v>33</v>
      </c>
      <c r="T17" s="25">
        <v>432</v>
      </c>
      <c r="U17" s="17">
        <v>218.8</v>
      </c>
      <c r="V17" s="25">
        <f t="shared" si="0"/>
        <v>21042.7</v>
      </c>
      <c r="W17" s="25">
        <v>10485.200000000001</v>
      </c>
      <c r="X17" s="25" t="s">
        <v>33</v>
      </c>
      <c r="Y17" s="13" t="s">
        <v>33</v>
      </c>
    </row>
    <row r="18" spans="1:25">
      <c r="A18" s="5">
        <v>2010</v>
      </c>
      <c r="B18" s="27">
        <v>21847.3</v>
      </c>
      <c r="C18" s="15" t="s">
        <v>33</v>
      </c>
      <c r="D18" s="25">
        <v>1121.8</v>
      </c>
      <c r="E18" s="25">
        <v>4090.7</v>
      </c>
      <c r="F18" s="25" t="s">
        <v>33</v>
      </c>
      <c r="G18" s="25">
        <v>497.3</v>
      </c>
      <c r="H18" s="25">
        <v>2470.6999999999998</v>
      </c>
      <c r="I18" s="25" t="s">
        <v>33</v>
      </c>
      <c r="J18" s="17" t="s">
        <v>33</v>
      </c>
      <c r="K18" s="25" t="s">
        <v>33</v>
      </c>
      <c r="L18" s="25">
        <v>647.9</v>
      </c>
      <c r="M18" s="25">
        <v>1663.1</v>
      </c>
      <c r="N18" s="25">
        <v>2072.6</v>
      </c>
      <c r="O18" s="25">
        <v>1162.2</v>
      </c>
      <c r="P18" s="25">
        <v>856.9</v>
      </c>
      <c r="Q18" s="25">
        <v>173.9</v>
      </c>
      <c r="R18" s="25">
        <v>230.1</v>
      </c>
      <c r="S18" s="25" t="s">
        <v>33</v>
      </c>
      <c r="T18" s="25">
        <v>448.6</v>
      </c>
      <c r="U18" s="17">
        <v>217.6</v>
      </c>
      <c r="V18" s="25">
        <f t="shared" si="0"/>
        <v>20725.5</v>
      </c>
      <c r="W18" s="25">
        <v>10544.7</v>
      </c>
      <c r="X18" s="25" t="s">
        <v>33</v>
      </c>
      <c r="Y18" s="13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 t="str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n.a.</v>
      </c>
      <c r="C21" s="9" t="str">
        <f t="shared" ref="C21:R23" si="1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 t="str">
        <f t="shared" si="1"/>
        <v>n.a.</v>
      </c>
      <c r="E21" s="9" t="str">
        <f t="shared" si="1"/>
        <v>n.a.</v>
      </c>
      <c r="F21" s="9" t="str">
        <f t="shared" si="1"/>
        <v>n.a.</v>
      </c>
      <c r="G21" s="9" t="str">
        <f t="shared" si="1"/>
        <v>n.a.</v>
      </c>
      <c r="H21" s="9" t="str">
        <f t="shared" si="1"/>
        <v>n.a.</v>
      </c>
      <c r="I21" s="9" t="str">
        <f t="shared" si="1"/>
        <v>n.a.</v>
      </c>
      <c r="J21" s="20" t="str">
        <f t="shared" si="1"/>
        <v>n.a.</v>
      </c>
      <c r="K21" s="9" t="str">
        <f t="shared" si="1"/>
        <v>n.a.</v>
      </c>
      <c r="L21" s="9" t="str">
        <f t="shared" si="1"/>
        <v>n.a.</v>
      </c>
      <c r="M21" s="9" t="str">
        <f t="shared" si="1"/>
        <v>n.a.</v>
      </c>
      <c r="N21" s="9" t="str">
        <f t="shared" si="1"/>
        <v>n.a.</v>
      </c>
      <c r="O21" s="9" t="str">
        <f t="shared" si="1"/>
        <v>n.a.</v>
      </c>
      <c r="P21" s="9" t="str">
        <f t="shared" si="1"/>
        <v>n.a.</v>
      </c>
      <c r="Q21" s="9" t="str">
        <f t="shared" si="1"/>
        <v>n.a.</v>
      </c>
      <c r="R21" s="9" t="str">
        <f t="shared" si="1"/>
        <v>n.a.</v>
      </c>
      <c r="S21" s="9" t="str">
        <f t="shared" ref="S21:Y23" si="2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2"/>
        <v>n.a.</v>
      </c>
      <c r="U21" s="20" t="str">
        <f t="shared" si="2"/>
        <v>n.a.</v>
      </c>
      <c r="V21" s="9" t="str">
        <f t="shared" si="2"/>
        <v>n.a.</v>
      </c>
      <c r="W21" s="9" t="str">
        <f t="shared" si="2"/>
        <v>n.a.</v>
      </c>
      <c r="X21" s="9" t="str">
        <f t="shared" si="2"/>
        <v>n.a.</v>
      </c>
      <c r="Y21" s="13" t="str">
        <f t="shared" si="2"/>
        <v>n.a.</v>
      </c>
    </row>
    <row r="22" spans="1:25">
      <c r="A22" s="29" t="s">
        <v>23</v>
      </c>
      <c r="B22" s="19" t="str">
        <f t="shared" ref="B22:B23" si="3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n.a.</v>
      </c>
      <c r="C22" s="9" t="str">
        <f t="shared" si="1"/>
        <v>n.a.</v>
      </c>
      <c r="D22" s="9" t="str">
        <f t="shared" si="1"/>
        <v>n.a.</v>
      </c>
      <c r="E22" s="9" t="str">
        <f t="shared" si="1"/>
        <v>n.a.</v>
      </c>
      <c r="F22" s="9" t="str">
        <f t="shared" si="1"/>
        <v>n.a.</v>
      </c>
      <c r="G22" s="9" t="str">
        <f t="shared" si="1"/>
        <v>n.a.</v>
      </c>
      <c r="H22" s="9" t="str">
        <f t="shared" si="1"/>
        <v>n.a.</v>
      </c>
      <c r="I22" s="9" t="str">
        <f t="shared" si="1"/>
        <v>n.a.</v>
      </c>
      <c r="J22" s="21" t="str">
        <f t="shared" si="1"/>
        <v>n.a.</v>
      </c>
      <c r="K22" s="9" t="str">
        <f t="shared" si="1"/>
        <v>n.a.</v>
      </c>
      <c r="L22" s="9" t="str">
        <f t="shared" si="1"/>
        <v>n.a.</v>
      </c>
      <c r="M22" s="9" t="str">
        <f t="shared" si="1"/>
        <v>n.a.</v>
      </c>
      <c r="N22" s="9" t="str">
        <f t="shared" si="1"/>
        <v>n.a.</v>
      </c>
      <c r="O22" s="9" t="str">
        <f t="shared" si="1"/>
        <v>n.a.</v>
      </c>
      <c r="P22" s="9" t="str">
        <f t="shared" si="1"/>
        <v>n.a.</v>
      </c>
      <c r="Q22" s="9" t="str">
        <f t="shared" si="1"/>
        <v>n.a.</v>
      </c>
      <c r="R22" s="9" t="str">
        <f t="shared" si="1"/>
        <v>n.a.</v>
      </c>
      <c r="S22" s="9" t="str">
        <f t="shared" si="2"/>
        <v>n.a.</v>
      </c>
      <c r="T22" s="9" t="str">
        <f t="shared" si="2"/>
        <v>n.a.</v>
      </c>
      <c r="U22" s="21" t="str">
        <f t="shared" si="2"/>
        <v>n.a.</v>
      </c>
      <c r="V22" s="9" t="str">
        <f t="shared" si="2"/>
        <v>n.a.</v>
      </c>
      <c r="W22" s="9" t="str">
        <f t="shared" si="2"/>
        <v>n.a.</v>
      </c>
      <c r="X22" s="9" t="str">
        <f t="shared" si="2"/>
        <v>n.a.</v>
      </c>
      <c r="Y22" s="13" t="str">
        <f t="shared" si="2"/>
        <v>n.a.</v>
      </c>
    </row>
    <row r="23" spans="1:25">
      <c r="A23" s="29" t="s">
        <v>24</v>
      </c>
      <c r="B23" s="19" t="str">
        <f t="shared" si="3"/>
        <v>n.a.</v>
      </c>
      <c r="C23" s="9" t="str">
        <f t="shared" si="1"/>
        <v>n.a.</v>
      </c>
      <c r="D23" s="9" t="str">
        <f t="shared" si="1"/>
        <v>n.a.</v>
      </c>
      <c r="E23" s="9" t="str">
        <f t="shared" si="1"/>
        <v>n.a.</v>
      </c>
      <c r="F23" s="9" t="str">
        <f t="shared" si="1"/>
        <v>n.a.</v>
      </c>
      <c r="G23" s="9" t="str">
        <f t="shared" si="1"/>
        <v>n.a.</v>
      </c>
      <c r="H23" s="9" t="str">
        <f t="shared" si="1"/>
        <v>n.a.</v>
      </c>
      <c r="I23" s="9" t="str">
        <f t="shared" si="1"/>
        <v>n.a.</v>
      </c>
      <c r="J23" s="21" t="str">
        <f t="shared" si="1"/>
        <v>n.a.</v>
      </c>
      <c r="K23" s="9" t="str">
        <f t="shared" si="1"/>
        <v>n.a.</v>
      </c>
      <c r="L23" s="9" t="str">
        <f t="shared" si="1"/>
        <v>n.a.</v>
      </c>
      <c r="M23" s="9" t="str">
        <f t="shared" si="1"/>
        <v>n.a.</v>
      </c>
      <c r="N23" s="9" t="str">
        <f t="shared" si="1"/>
        <v>n.a.</v>
      </c>
      <c r="O23" s="9" t="str">
        <f t="shared" si="1"/>
        <v>n.a.</v>
      </c>
      <c r="P23" s="9" t="str">
        <f t="shared" si="1"/>
        <v>n.a.</v>
      </c>
      <c r="Q23" s="9" t="str">
        <f t="shared" si="1"/>
        <v>n.a.</v>
      </c>
      <c r="R23" s="9" t="str">
        <f t="shared" si="1"/>
        <v>n.a.</v>
      </c>
      <c r="S23" s="9" t="str">
        <f t="shared" si="2"/>
        <v>n.a.</v>
      </c>
      <c r="T23" s="9" t="str">
        <f t="shared" si="2"/>
        <v>n.a.</v>
      </c>
      <c r="U23" s="21" t="str">
        <f t="shared" si="2"/>
        <v>n.a.</v>
      </c>
      <c r="V23" s="9" t="str">
        <f t="shared" si="2"/>
        <v>n.a.</v>
      </c>
      <c r="W23" s="9" t="str">
        <f t="shared" si="2"/>
        <v>n.a.</v>
      </c>
      <c r="X23" s="9" t="str">
        <f t="shared" si="2"/>
        <v>n.a.</v>
      </c>
      <c r="Y23" s="13" t="str">
        <f t="shared" si="2"/>
        <v>n.a.</v>
      </c>
    </row>
    <row r="27" spans="1:25" ht="12.75">
      <c r="B27" s="7" t="str">
        <f>'Table of Contents'!B78</f>
        <v>Table 59: Real Net Capital Stock (Fixed, Non-Res), Nova Scotia, Business Sector Industries, 1997-2010</v>
      </c>
      <c r="K27" s="7" t="str">
        <f>B27 &amp; " (continued)"</f>
        <v>Table 59: Real Net Capital Stock (Fixed, Non-Res), Nova Scotia, Business Sector Industries, 1997-2010 (continued)</v>
      </c>
      <c r="V27" s="7" t="str">
        <f>K27</f>
        <v>Table 59: Real Net Capital Stock (Fixed, Non-Res), Nova Scotia, Business Sector Industries, 1997-2010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3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60</v>
      </c>
      <c r="C30" s="78"/>
      <c r="D30" s="78"/>
      <c r="E30" s="78"/>
      <c r="F30" s="78"/>
      <c r="G30" s="78"/>
      <c r="H30" s="78"/>
      <c r="I30" s="78"/>
      <c r="J30" s="78"/>
      <c r="K30" s="78" t="s">
        <v>60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60</v>
      </c>
      <c r="W30" s="76"/>
      <c r="X30" s="76"/>
      <c r="Y30" s="76"/>
    </row>
    <row r="31" spans="1:25">
      <c r="A31" s="5">
        <v>1997</v>
      </c>
      <c r="B31" s="27">
        <v>16368.9</v>
      </c>
      <c r="C31" s="15" t="s">
        <v>33</v>
      </c>
      <c r="D31" s="25">
        <v>918.5</v>
      </c>
      <c r="E31" s="25">
        <v>1834.9</v>
      </c>
      <c r="F31" s="25" t="s">
        <v>33</v>
      </c>
      <c r="G31" s="25">
        <v>307.10000000000002</v>
      </c>
      <c r="H31" s="25">
        <v>3101.7</v>
      </c>
      <c r="I31" s="25" t="s">
        <v>33</v>
      </c>
      <c r="J31" s="17" t="s">
        <v>33</v>
      </c>
      <c r="K31" s="25" t="s">
        <v>33</v>
      </c>
      <c r="L31" s="25">
        <v>409.1</v>
      </c>
      <c r="M31" s="25">
        <v>864.3</v>
      </c>
      <c r="N31" s="25">
        <v>1209.7</v>
      </c>
      <c r="O31" s="25">
        <v>1242.3</v>
      </c>
      <c r="P31" s="25">
        <v>865.4</v>
      </c>
      <c r="Q31" s="25">
        <v>73.8</v>
      </c>
      <c r="R31" s="25">
        <v>62.5</v>
      </c>
      <c r="S31" s="25" t="s">
        <v>33</v>
      </c>
      <c r="T31" s="25">
        <v>228.7</v>
      </c>
      <c r="U31" s="17">
        <v>133.5</v>
      </c>
      <c r="V31" s="25">
        <f>B31-D31</f>
        <v>15450.4</v>
      </c>
      <c r="W31" s="25">
        <v>8170.9</v>
      </c>
      <c r="X31" s="25" t="s">
        <v>33</v>
      </c>
      <c r="Y31" s="13" t="s">
        <v>33</v>
      </c>
    </row>
    <row r="32" spans="1:25">
      <c r="A32" s="5">
        <v>1998</v>
      </c>
      <c r="B32" s="27">
        <v>17268.099999999999</v>
      </c>
      <c r="C32" s="15" t="s">
        <v>33</v>
      </c>
      <c r="D32" s="25">
        <v>939.1</v>
      </c>
      <c r="E32" s="25">
        <v>2671.7</v>
      </c>
      <c r="F32" s="25" t="s">
        <v>33</v>
      </c>
      <c r="G32" s="25">
        <v>313.39999999999998</v>
      </c>
      <c r="H32" s="25">
        <v>2968.7</v>
      </c>
      <c r="I32" s="25" t="s">
        <v>33</v>
      </c>
      <c r="J32" s="17" t="s">
        <v>33</v>
      </c>
      <c r="K32" s="25" t="s">
        <v>33</v>
      </c>
      <c r="L32" s="25">
        <v>433.4</v>
      </c>
      <c r="M32" s="25">
        <v>832.3</v>
      </c>
      <c r="N32" s="25">
        <v>1372.4</v>
      </c>
      <c r="O32" s="25">
        <v>1197.5</v>
      </c>
      <c r="P32" s="25">
        <v>931.8</v>
      </c>
      <c r="Q32" s="25">
        <v>119.2</v>
      </c>
      <c r="R32" s="25">
        <v>64.099999999999994</v>
      </c>
      <c r="S32" s="25" t="s">
        <v>33</v>
      </c>
      <c r="T32" s="25">
        <v>257.2</v>
      </c>
      <c r="U32" s="17">
        <v>142</v>
      </c>
      <c r="V32" s="25">
        <f t="shared" ref="V32:V44" si="4">B32-D32</f>
        <v>16328.999999999998</v>
      </c>
      <c r="W32" s="25">
        <v>8840.1</v>
      </c>
      <c r="X32" s="25" t="s">
        <v>33</v>
      </c>
      <c r="Y32" s="13" t="s">
        <v>33</v>
      </c>
    </row>
    <row r="33" spans="1:25">
      <c r="A33" s="5">
        <v>1999</v>
      </c>
      <c r="B33" s="27">
        <v>18786.5</v>
      </c>
      <c r="C33" s="15" t="s">
        <v>33</v>
      </c>
      <c r="D33" s="25">
        <v>936.9</v>
      </c>
      <c r="E33" s="25">
        <v>3630.4</v>
      </c>
      <c r="F33" s="25" t="s">
        <v>33</v>
      </c>
      <c r="G33" s="25">
        <v>335.8</v>
      </c>
      <c r="H33" s="25">
        <v>2902.9</v>
      </c>
      <c r="I33" s="25" t="s">
        <v>33</v>
      </c>
      <c r="J33" s="17" t="s">
        <v>33</v>
      </c>
      <c r="K33" s="25" t="s">
        <v>33</v>
      </c>
      <c r="L33" s="25">
        <v>490.1</v>
      </c>
      <c r="M33" s="25">
        <v>818.2</v>
      </c>
      <c r="N33" s="25">
        <v>1724.5</v>
      </c>
      <c r="O33" s="25">
        <v>1284.0999999999999</v>
      </c>
      <c r="P33" s="25">
        <v>1059.5</v>
      </c>
      <c r="Q33" s="25">
        <v>129.4</v>
      </c>
      <c r="R33" s="25">
        <v>67.3</v>
      </c>
      <c r="S33" s="25" t="s">
        <v>33</v>
      </c>
      <c r="T33" s="25">
        <v>254.8</v>
      </c>
      <c r="U33" s="17">
        <v>161.30000000000001</v>
      </c>
      <c r="V33" s="25">
        <f t="shared" si="4"/>
        <v>17849.599999999999</v>
      </c>
      <c r="W33" s="25">
        <v>9684.7999999999993</v>
      </c>
      <c r="X33" s="25" t="s">
        <v>33</v>
      </c>
      <c r="Y33" s="13" t="s">
        <v>33</v>
      </c>
    </row>
    <row r="34" spans="1:25">
      <c r="A34" s="5">
        <v>2000</v>
      </c>
      <c r="B34" s="27">
        <v>19216.8</v>
      </c>
      <c r="C34" s="15" t="s">
        <v>33</v>
      </c>
      <c r="D34" s="25">
        <v>939.6</v>
      </c>
      <c r="E34" s="25">
        <v>3804.9</v>
      </c>
      <c r="F34" s="25" t="s">
        <v>33</v>
      </c>
      <c r="G34" s="25">
        <v>350.7</v>
      </c>
      <c r="H34" s="25">
        <v>2843.7</v>
      </c>
      <c r="I34" s="25" t="s">
        <v>33</v>
      </c>
      <c r="J34" s="17" t="s">
        <v>33</v>
      </c>
      <c r="K34" s="25" t="s">
        <v>33</v>
      </c>
      <c r="L34" s="25">
        <v>576.5</v>
      </c>
      <c r="M34" s="25">
        <v>804.6</v>
      </c>
      <c r="N34" s="25">
        <v>1758.1</v>
      </c>
      <c r="O34" s="25">
        <v>1356.6</v>
      </c>
      <c r="P34" s="25">
        <v>1168</v>
      </c>
      <c r="Q34" s="25">
        <v>131.80000000000001</v>
      </c>
      <c r="R34" s="25">
        <v>70.2</v>
      </c>
      <c r="S34" s="25" t="s">
        <v>33</v>
      </c>
      <c r="T34" s="25">
        <v>259.60000000000002</v>
      </c>
      <c r="U34" s="17">
        <v>161.19999999999999</v>
      </c>
      <c r="V34" s="25">
        <f t="shared" si="4"/>
        <v>18277.2</v>
      </c>
      <c r="W34" s="25">
        <v>9779.5</v>
      </c>
      <c r="X34" s="25" t="s">
        <v>33</v>
      </c>
      <c r="Y34" s="13" t="s">
        <v>33</v>
      </c>
    </row>
    <row r="35" spans="1:25">
      <c r="A35" s="5">
        <v>2001</v>
      </c>
      <c r="B35" s="27">
        <v>19546.099999999999</v>
      </c>
      <c r="C35" s="15" t="s">
        <v>33</v>
      </c>
      <c r="D35" s="25">
        <v>945.7</v>
      </c>
      <c r="E35" s="25">
        <v>4012.6</v>
      </c>
      <c r="F35" s="25" t="s">
        <v>33</v>
      </c>
      <c r="G35" s="25">
        <v>360.1</v>
      </c>
      <c r="H35" s="25">
        <v>2821.2</v>
      </c>
      <c r="I35" s="25" t="s">
        <v>33</v>
      </c>
      <c r="J35" s="17" t="s">
        <v>33</v>
      </c>
      <c r="K35" s="25" t="s">
        <v>33</v>
      </c>
      <c r="L35" s="25">
        <v>568.70000000000005</v>
      </c>
      <c r="M35" s="25">
        <v>875.2</v>
      </c>
      <c r="N35" s="25">
        <v>1777.3</v>
      </c>
      <c r="O35" s="25">
        <v>1395.6</v>
      </c>
      <c r="P35" s="25">
        <v>1178.5999999999999</v>
      </c>
      <c r="Q35" s="25">
        <v>140.6</v>
      </c>
      <c r="R35" s="25">
        <v>78.400000000000006</v>
      </c>
      <c r="S35" s="25" t="s">
        <v>33</v>
      </c>
      <c r="T35" s="25">
        <v>270.8</v>
      </c>
      <c r="U35" s="17">
        <v>165.4</v>
      </c>
      <c r="V35" s="25">
        <f t="shared" si="4"/>
        <v>18600.399999999998</v>
      </c>
      <c r="W35" s="25">
        <v>9894.2999999999993</v>
      </c>
      <c r="X35" s="25" t="s">
        <v>33</v>
      </c>
      <c r="Y35" s="13" t="s">
        <v>33</v>
      </c>
    </row>
    <row r="36" spans="1:25">
      <c r="A36" s="5">
        <v>2002</v>
      </c>
      <c r="B36" s="27">
        <v>19977.2</v>
      </c>
      <c r="C36" s="15" t="s">
        <v>33</v>
      </c>
      <c r="D36" s="25">
        <v>967.1</v>
      </c>
      <c r="E36" s="25">
        <v>4299.6000000000004</v>
      </c>
      <c r="F36" s="25" t="s">
        <v>33</v>
      </c>
      <c r="G36" s="25">
        <v>354.1</v>
      </c>
      <c r="H36" s="25">
        <v>2777.8</v>
      </c>
      <c r="I36" s="25" t="s">
        <v>33</v>
      </c>
      <c r="J36" s="17" t="s">
        <v>33</v>
      </c>
      <c r="K36" s="25" t="s">
        <v>33</v>
      </c>
      <c r="L36" s="25">
        <v>556.70000000000005</v>
      </c>
      <c r="M36" s="25">
        <v>933.2</v>
      </c>
      <c r="N36" s="25">
        <v>1840.1</v>
      </c>
      <c r="O36" s="25">
        <v>1445.3</v>
      </c>
      <c r="P36" s="25">
        <v>1202.3</v>
      </c>
      <c r="Q36" s="25">
        <v>148.6</v>
      </c>
      <c r="R36" s="25">
        <v>76.099999999999994</v>
      </c>
      <c r="S36" s="25" t="s">
        <v>33</v>
      </c>
      <c r="T36" s="25">
        <v>273.3</v>
      </c>
      <c r="U36" s="17">
        <v>172.6</v>
      </c>
      <c r="V36" s="25">
        <f t="shared" si="4"/>
        <v>19010.100000000002</v>
      </c>
      <c r="W36" s="25">
        <v>10050.4</v>
      </c>
      <c r="X36" s="25" t="s">
        <v>33</v>
      </c>
      <c r="Y36" s="13" t="s">
        <v>33</v>
      </c>
    </row>
    <row r="37" spans="1:25">
      <c r="A37" s="5">
        <v>2003</v>
      </c>
      <c r="B37" s="27">
        <v>20118.099999999999</v>
      </c>
      <c r="C37" s="15" t="s">
        <v>33</v>
      </c>
      <c r="D37" s="25">
        <v>986</v>
      </c>
      <c r="E37" s="25">
        <v>4513.1000000000004</v>
      </c>
      <c r="F37" s="25" t="s">
        <v>33</v>
      </c>
      <c r="G37" s="25">
        <v>357.9</v>
      </c>
      <c r="H37" s="25">
        <v>2750.4</v>
      </c>
      <c r="I37" s="25" t="s">
        <v>33</v>
      </c>
      <c r="J37" s="17" t="s">
        <v>33</v>
      </c>
      <c r="K37" s="25" t="s">
        <v>33</v>
      </c>
      <c r="L37" s="25">
        <v>536.70000000000005</v>
      </c>
      <c r="M37" s="25">
        <v>975.2</v>
      </c>
      <c r="N37" s="25">
        <v>1722.5</v>
      </c>
      <c r="O37" s="25">
        <v>1442.3</v>
      </c>
      <c r="P37" s="25">
        <v>1222.7</v>
      </c>
      <c r="Q37" s="25">
        <v>156</v>
      </c>
      <c r="R37" s="25">
        <v>81</v>
      </c>
      <c r="S37" s="25" t="s">
        <v>33</v>
      </c>
      <c r="T37" s="25">
        <v>274.5</v>
      </c>
      <c r="U37" s="17">
        <v>189.3</v>
      </c>
      <c r="V37" s="25">
        <f t="shared" si="4"/>
        <v>19132.099999999999</v>
      </c>
      <c r="W37" s="25">
        <v>10188.200000000001</v>
      </c>
      <c r="X37" s="25" t="s">
        <v>33</v>
      </c>
      <c r="Y37" s="13" t="s">
        <v>33</v>
      </c>
    </row>
    <row r="38" spans="1:25">
      <c r="A38" s="5">
        <v>2004</v>
      </c>
      <c r="B38" s="27">
        <v>20153.5</v>
      </c>
      <c r="C38" s="15" t="s">
        <v>33</v>
      </c>
      <c r="D38" s="25">
        <v>994.9</v>
      </c>
      <c r="E38" s="25">
        <v>4525.8999999999996</v>
      </c>
      <c r="F38" s="25" t="s">
        <v>33</v>
      </c>
      <c r="G38" s="25">
        <v>372.8</v>
      </c>
      <c r="H38" s="25">
        <v>2684.9</v>
      </c>
      <c r="I38" s="25" t="s">
        <v>33</v>
      </c>
      <c r="J38" s="17" t="s">
        <v>33</v>
      </c>
      <c r="K38" s="25" t="s">
        <v>33</v>
      </c>
      <c r="L38" s="25">
        <v>537</v>
      </c>
      <c r="M38" s="25">
        <v>1076.5999999999999</v>
      </c>
      <c r="N38" s="25">
        <v>1663.8</v>
      </c>
      <c r="O38" s="25">
        <v>1389.2</v>
      </c>
      <c r="P38" s="25">
        <v>1209.7</v>
      </c>
      <c r="Q38" s="25">
        <v>157.19999999999999</v>
      </c>
      <c r="R38" s="25">
        <v>102.8</v>
      </c>
      <c r="S38" s="25" t="s">
        <v>33</v>
      </c>
      <c r="T38" s="25">
        <v>292.3</v>
      </c>
      <c r="U38" s="17">
        <v>186.9</v>
      </c>
      <c r="V38" s="25">
        <f t="shared" si="4"/>
        <v>19158.599999999999</v>
      </c>
      <c r="W38" s="25">
        <v>10161.6</v>
      </c>
      <c r="X38" s="25" t="s">
        <v>33</v>
      </c>
      <c r="Y38" s="13" t="s">
        <v>33</v>
      </c>
    </row>
    <row r="39" spans="1:25">
      <c r="A39" s="5">
        <v>2005</v>
      </c>
      <c r="B39" s="27">
        <v>20135.900000000001</v>
      </c>
      <c r="C39" s="15" t="s">
        <v>33</v>
      </c>
      <c r="D39" s="25">
        <v>996.5</v>
      </c>
      <c r="E39" s="25">
        <v>4359</v>
      </c>
      <c r="F39" s="25" t="s">
        <v>33</v>
      </c>
      <c r="G39" s="25">
        <v>390.5</v>
      </c>
      <c r="H39" s="25">
        <v>2667.8</v>
      </c>
      <c r="I39" s="25" t="s">
        <v>33</v>
      </c>
      <c r="J39" s="17" t="s">
        <v>33</v>
      </c>
      <c r="K39" s="25" t="s">
        <v>33</v>
      </c>
      <c r="L39" s="25">
        <v>554.20000000000005</v>
      </c>
      <c r="M39" s="25">
        <v>1159.8</v>
      </c>
      <c r="N39" s="25">
        <v>1715.4</v>
      </c>
      <c r="O39" s="25">
        <v>1347.4</v>
      </c>
      <c r="P39" s="25">
        <v>1185.9000000000001</v>
      </c>
      <c r="Q39" s="25">
        <v>165.8</v>
      </c>
      <c r="R39" s="25">
        <v>119.1</v>
      </c>
      <c r="S39" s="25" t="s">
        <v>33</v>
      </c>
      <c r="T39" s="25">
        <v>292.5</v>
      </c>
      <c r="U39" s="17">
        <v>192.5</v>
      </c>
      <c r="V39" s="25">
        <f t="shared" si="4"/>
        <v>19139.400000000001</v>
      </c>
      <c r="W39" s="25">
        <v>9980.5</v>
      </c>
      <c r="X39" s="25" t="s">
        <v>33</v>
      </c>
      <c r="Y39" s="13" t="s">
        <v>33</v>
      </c>
    </row>
    <row r="40" spans="1:25">
      <c r="A40" s="5">
        <v>2006</v>
      </c>
      <c r="B40" s="27">
        <v>20074.599999999999</v>
      </c>
      <c r="C40" s="15" t="s">
        <v>33</v>
      </c>
      <c r="D40" s="25">
        <v>985.6</v>
      </c>
      <c r="E40" s="25">
        <v>4096.6000000000004</v>
      </c>
      <c r="F40" s="25" t="s">
        <v>33</v>
      </c>
      <c r="G40" s="25">
        <v>418.3</v>
      </c>
      <c r="H40" s="25">
        <v>2618</v>
      </c>
      <c r="I40" s="25" t="s">
        <v>33</v>
      </c>
      <c r="J40" s="17" t="s">
        <v>33</v>
      </c>
      <c r="K40" s="25" t="s">
        <v>33</v>
      </c>
      <c r="L40" s="25">
        <v>534.6</v>
      </c>
      <c r="M40" s="25">
        <v>1227</v>
      </c>
      <c r="N40" s="25">
        <v>1791</v>
      </c>
      <c r="O40" s="25">
        <v>1359.8</v>
      </c>
      <c r="P40" s="25">
        <v>1196.5</v>
      </c>
      <c r="Q40" s="25">
        <v>174.9</v>
      </c>
      <c r="R40" s="25">
        <v>127.9</v>
      </c>
      <c r="S40" s="25" t="s">
        <v>33</v>
      </c>
      <c r="T40" s="25">
        <v>310.60000000000002</v>
      </c>
      <c r="U40" s="17">
        <v>192.9</v>
      </c>
      <c r="V40" s="25">
        <f t="shared" si="4"/>
        <v>19089</v>
      </c>
      <c r="W40" s="25">
        <v>9668.4</v>
      </c>
      <c r="X40" s="25" t="s">
        <v>33</v>
      </c>
      <c r="Y40" s="13" t="s">
        <v>33</v>
      </c>
    </row>
    <row r="41" spans="1:25">
      <c r="A41" s="5">
        <v>2007</v>
      </c>
      <c r="B41" s="27">
        <v>20056.599999999999</v>
      </c>
      <c r="C41" s="15" t="s">
        <v>33</v>
      </c>
      <c r="D41" s="25">
        <v>975.5</v>
      </c>
      <c r="E41" s="25">
        <v>3660.4</v>
      </c>
      <c r="F41" s="25" t="s">
        <v>33</v>
      </c>
      <c r="G41" s="25">
        <v>447.4</v>
      </c>
      <c r="H41" s="25">
        <v>2780.2</v>
      </c>
      <c r="I41" s="25" t="s">
        <v>33</v>
      </c>
      <c r="J41" s="17" t="s">
        <v>33</v>
      </c>
      <c r="K41" s="25" t="s">
        <v>33</v>
      </c>
      <c r="L41" s="25">
        <v>537.6</v>
      </c>
      <c r="M41" s="25">
        <v>1308.5999999999999</v>
      </c>
      <c r="N41" s="25">
        <v>1868.9</v>
      </c>
      <c r="O41" s="25">
        <v>1407</v>
      </c>
      <c r="P41" s="25">
        <v>1166.4000000000001</v>
      </c>
      <c r="Q41" s="25">
        <v>203.9</v>
      </c>
      <c r="R41" s="25">
        <v>188</v>
      </c>
      <c r="S41" s="25" t="s">
        <v>33</v>
      </c>
      <c r="T41" s="25">
        <v>325.5</v>
      </c>
      <c r="U41" s="17">
        <v>187.6</v>
      </c>
      <c r="V41" s="25">
        <f t="shared" si="4"/>
        <v>19081.099999999999</v>
      </c>
      <c r="W41" s="25">
        <v>9358.7999999999993</v>
      </c>
      <c r="X41" s="25" t="s">
        <v>33</v>
      </c>
      <c r="Y41" s="13" t="s">
        <v>33</v>
      </c>
    </row>
    <row r="42" spans="1:25">
      <c r="A42" s="5">
        <v>2008</v>
      </c>
      <c r="B42" s="27">
        <v>19701.3</v>
      </c>
      <c r="C42" s="15" t="s">
        <v>33</v>
      </c>
      <c r="D42" s="25">
        <v>966.9</v>
      </c>
      <c r="E42" s="25">
        <v>3277.2</v>
      </c>
      <c r="F42" s="25" t="s">
        <v>33</v>
      </c>
      <c r="G42" s="25">
        <v>469.7</v>
      </c>
      <c r="H42" s="25">
        <v>2706.7</v>
      </c>
      <c r="I42" s="25" t="s">
        <v>33</v>
      </c>
      <c r="J42" s="17" t="s">
        <v>33</v>
      </c>
      <c r="K42" s="25" t="s">
        <v>33</v>
      </c>
      <c r="L42" s="25">
        <v>541.6</v>
      </c>
      <c r="M42" s="25">
        <v>1367.8</v>
      </c>
      <c r="N42" s="25">
        <v>1922.3</v>
      </c>
      <c r="O42" s="25">
        <v>1360</v>
      </c>
      <c r="P42" s="25">
        <v>1136.5</v>
      </c>
      <c r="Q42" s="25">
        <v>213.6</v>
      </c>
      <c r="R42" s="25">
        <v>206.8</v>
      </c>
      <c r="S42" s="25" t="s">
        <v>33</v>
      </c>
      <c r="T42" s="25">
        <v>345.1</v>
      </c>
      <c r="U42" s="17">
        <v>187.4</v>
      </c>
      <c r="V42" s="25">
        <f t="shared" si="4"/>
        <v>18734.399999999998</v>
      </c>
      <c r="W42" s="25">
        <v>8955.9</v>
      </c>
      <c r="X42" s="25" t="s">
        <v>33</v>
      </c>
      <c r="Y42" s="13" t="s">
        <v>33</v>
      </c>
    </row>
    <row r="43" spans="1:25">
      <c r="A43" s="5">
        <v>2009</v>
      </c>
      <c r="B43" s="27">
        <v>19379.599999999999</v>
      </c>
      <c r="C43" s="15" t="s">
        <v>33</v>
      </c>
      <c r="D43" s="25">
        <v>937.1</v>
      </c>
      <c r="E43" s="25">
        <v>3333.4</v>
      </c>
      <c r="F43" s="25" t="s">
        <v>33</v>
      </c>
      <c r="G43" s="25">
        <v>470.9</v>
      </c>
      <c r="H43" s="25">
        <v>2577.5</v>
      </c>
      <c r="I43" s="25" t="s">
        <v>33</v>
      </c>
      <c r="J43" s="17" t="s">
        <v>33</v>
      </c>
      <c r="K43" s="25" t="s">
        <v>33</v>
      </c>
      <c r="L43" s="25">
        <v>544.20000000000005</v>
      </c>
      <c r="M43" s="25">
        <v>1392.6</v>
      </c>
      <c r="N43" s="25">
        <v>1875.1</v>
      </c>
      <c r="O43" s="25">
        <v>1222.7</v>
      </c>
      <c r="P43" s="25">
        <v>995.9</v>
      </c>
      <c r="Q43" s="25">
        <v>204.5</v>
      </c>
      <c r="R43" s="25">
        <v>235.3</v>
      </c>
      <c r="S43" s="25" t="s">
        <v>33</v>
      </c>
      <c r="T43" s="25">
        <v>354.2</v>
      </c>
      <c r="U43" s="17">
        <v>182.1</v>
      </c>
      <c r="V43" s="25">
        <f t="shared" si="4"/>
        <v>18442.5</v>
      </c>
      <c r="W43" s="25">
        <v>8986.1</v>
      </c>
      <c r="X43" s="25" t="s">
        <v>33</v>
      </c>
      <c r="Y43" s="13" t="s">
        <v>33</v>
      </c>
    </row>
    <row r="44" spans="1:25">
      <c r="A44" s="5">
        <v>2010</v>
      </c>
      <c r="B44" s="27">
        <v>19105.8</v>
      </c>
      <c r="C44" s="15" t="s">
        <v>33</v>
      </c>
      <c r="D44" s="25">
        <v>903.9</v>
      </c>
      <c r="E44" s="25">
        <v>3245.1</v>
      </c>
      <c r="F44" s="25" t="s">
        <v>33</v>
      </c>
      <c r="G44" s="25">
        <v>486.2</v>
      </c>
      <c r="H44" s="25">
        <v>2437</v>
      </c>
      <c r="I44" s="25" t="s">
        <v>33</v>
      </c>
      <c r="J44" s="17" t="s">
        <v>33</v>
      </c>
      <c r="K44" s="25" t="s">
        <v>33</v>
      </c>
      <c r="L44" s="25">
        <v>569.1</v>
      </c>
      <c r="M44" s="25">
        <v>1377.3</v>
      </c>
      <c r="N44" s="25">
        <v>1823.3</v>
      </c>
      <c r="O44" s="25">
        <v>1192.3</v>
      </c>
      <c r="P44" s="25">
        <v>881.1</v>
      </c>
      <c r="Q44" s="25">
        <v>204.8</v>
      </c>
      <c r="R44" s="25">
        <v>238.2</v>
      </c>
      <c r="S44" s="25" t="s">
        <v>33</v>
      </c>
      <c r="T44" s="25">
        <v>361.3</v>
      </c>
      <c r="U44" s="17">
        <v>181.5</v>
      </c>
      <c r="V44" s="25">
        <f t="shared" si="4"/>
        <v>18201.899999999998</v>
      </c>
      <c r="W44" s="25">
        <v>9024.4</v>
      </c>
      <c r="X44" s="25" t="s">
        <v>33</v>
      </c>
      <c r="Y44" s="13" t="s">
        <v>33</v>
      </c>
    </row>
    <row r="46" spans="1:25">
      <c r="A46" s="4"/>
      <c r="B46" s="10" t="s">
        <v>21</v>
      </c>
      <c r="C46" s="8"/>
      <c r="D46" s="8"/>
      <c r="E46" s="8"/>
      <c r="F46" s="8"/>
      <c r="G46" s="8"/>
      <c r="H46" s="8"/>
      <c r="I46" s="8"/>
      <c r="J46" s="8"/>
      <c r="K46" s="10" t="s">
        <v>21</v>
      </c>
      <c r="L46" s="10"/>
      <c r="M46" s="8"/>
      <c r="N46" s="8"/>
      <c r="O46" s="8"/>
      <c r="P46" s="8"/>
      <c r="Q46" s="8"/>
      <c r="R46" s="8"/>
      <c r="S46" s="8"/>
      <c r="T46" s="8"/>
      <c r="U46" s="8"/>
      <c r="V46" s="10" t="s">
        <v>21</v>
      </c>
      <c r="W46" s="8"/>
      <c r="X46" s="8"/>
      <c r="Y46" s="2"/>
    </row>
    <row r="47" spans="1:25">
      <c r="A47" s="29" t="s">
        <v>22</v>
      </c>
      <c r="B47" s="18">
        <f>IF(ISERROR((POWER(VLOOKUP(VALUE(RIGHT($A47,4)),$A$29:$Y$45,COLUMN(B$45),)/VLOOKUP(VALUE(LEFT($A47,4)),$A$29:$Y$45,COLUMN(B$45),),1/(VALUE(RIGHT($A47,4))-VALUE(LEFT($A47,4))))-1)*100),"n.a.",(POWER(VLOOKUP(VALUE(RIGHT($A47,4)),$A$29:$Y$45,COLUMN(B$45),)/VLOOKUP(VALUE(LEFT($A47,4)),$A$29:$Y$45,COLUMN(B$45),),1/(VALUE(RIGHT($A47,4))-VALUE(LEFT($A47,4))))-1)*100)</f>
        <v>1.1963984307726605</v>
      </c>
      <c r="C47" s="9" t="str">
        <f t="shared" ref="C47:R49" si="5">IF(ISERROR((POWER(VLOOKUP(VALUE(RIGHT($A47,4)),$A$29:$Y$45,COLUMN(C$45),)/VLOOKUP(VALUE(LEFT($A47,4)),$A$29:$Y$45,COLUMN(C$45),),1/(VALUE(RIGHT($A47,4))-VALUE(LEFT($A47,4))))-1)*100),"n.a.",(POWER(VLOOKUP(VALUE(RIGHT($A47,4)),$A$29:$Y$45,COLUMN(C$45),)/VLOOKUP(VALUE(LEFT($A47,4)),$A$29:$Y$45,COLUMN(C$45),),1/(VALUE(RIGHT($A47,4))-VALUE(LEFT($A47,4))))-1)*100)</f>
        <v>n.a.</v>
      </c>
      <c r="D47" s="9">
        <f t="shared" si="5"/>
        <v>-0.12317922473349396</v>
      </c>
      <c r="E47" s="9">
        <f t="shared" si="5"/>
        <v>4.4834153317597325</v>
      </c>
      <c r="F47" s="9" t="str">
        <f t="shared" si="5"/>
        <v>n.a.</v>
      </c>
      <c r="G47" s="9">
        <f t="shared" si="5"/>
        <v>3.5974001870388461</v>
      </c>
      <c r="H47" s="9">
        <f t="shared" si="5"/>
        <v>-1.838146729443968</v>
      </c>
      <c r="I47" s="9" t="str">
        <f t="shared" si="5"/>
        <v>n.a.</v>
      </c>
      <c r="J47" s="20" t="str">
        <f t="shared" si="5"/>
        <v>n.a.</v>
      </c>
      <c r="K47" s="9" t="str">
        <f t="shared" si="5"/>
        <v>n.a.</v>
      </c>
      <c r="L47" s="9">
        <f t="shared" si="5"/>
        <v>2.571716549885017</v>
      </c>
      <c r="M47" s="9">
        <f t="shared" si="5"/>
        <v>3.6493216651664717</v>
      </c>
      <c r="N47" s="9">
        <f t="shared" si="5"/>
        <v>3.2062952277311263</v>
      </c>
      <c r="O47" s="9">
        <f t="shared" si="5"/>
        <v>-0.31550343400904568</v>
      </c>
      <c r="P47" s="9">
        <f t="shared" si="5"/>
        <v>0.13839798236672252</v>
      </c>
      <c r="Q47" s="9">
        <f t="shared" si="5"/>
        <v>8.1677929555811879</v>
      </c>
      <c r="R47" s="9">
        <f t="shared" si="5"/>
        <v>10.840137766463197</v>
      </c>
      <c r="S47" s="9" t="str">
        <f t="shared" ref="S47:Y49" si="6">IF(ISERROR((POWER(VLOOKUP(VALUE(RIGHT($A47,4)),$A$29:$Y$45,COLUMN(S$45),)/VLOOKUP(VALUE(LEFT($A47,4)),$A$29:$Y$45,COLUMN(S$45),),1/(VALUE(RIGHT($A47,4))-VALUE(LEFT($A47,4))))-1)*100),"n.a.",(POWER(VLOOKUP(VALUE(RIGHT($A47,4)),$A$29:$Y$45,COLUMN(S$45),)/VLOOKUP(VALUE(LEFT($A47,4)),$A$29:$Y$45,COLUMN(S$45),),1/(VALUE(RIGHT($A47,4))-VALUE(LEFT($A47,4))))-1)*100)</f>
        <v>n.a.</v>
      </c>
      <c r="T47" s="9">
        <f t="shared" si="6"/>
        <v>3.5802753799496267</v>
      </c>
      <c r="U47" s="20">
        <f t="shared" si="6"/>
        <v>2.3908578985480933</v>
      </c>
      <c r="V47" s="9">
        <f t="shared" si="6"/>
        <v>1.2686810340882371</v>
      </c>
      <c r="W47" s="9">
        <f t="shared" si="6"/>
        <v>0.76718139505280725</v>
      </c>
      <c r="X47" s="9" t="str">
        <f t="shared" si="6"/>
        <v>n.a.</v>
      </c>
      <c r="Y47" s="13" t="str">
        <f t="shared" si="6"/>
        <v>n.a.</v>
      </c>
    </row>
    <row r="48" spans="1:25">
      <c r="A48" s="29" t="s">
        <v>23</v>
      </c>
      <c r="B48" s="19">
        <f t="shared" ref="B48:B49" si="7">IF(ISERROR((POWER(VLOOKUP(VALUE(RIGHT($A48,4)),$A$29:$Y$45,COLUMN(B$45),)/VLOOKUP(VALUE(LEFT($A48,4)),$A$29:$Y$45,COLUMN(B$45),),1/(VALUE(RIGHT($A48,4))-VALUE(LEFT($A48,4))))-1)*100),"n.a.",(POWER(VLOOKUP(VALUE(RIGHT($A48,4)),$A$29:$Y$45,COLUMN(B$45),)/VLOOKUP(VALUE(LEFT($A48,4)),$A$29:$Y$45,COLUMN(B$45),),1/(VALUE(RIGHT($A48,4))-VALUE(LEFT($A48,4))))-1)*100)</f>
        <v>5.4922426108744427</v>
      </c>
      <c r="C48" s="9" t="str">
        <f t="shared" si="5"/>
        <v>n.a.</v>
      </c>
      <c r="D48" s="9">
        <f t="shared" si="5"/>
        <v>0.75995135444812956</v>
      </c>
      <c r="E48" s="9">
        <f t="shared" si="5"/>
        <v>27.519602073999462</v>
      </c>
      <c r="F48" s="9" t="str">
        <f t="shared" si="5"/>
        <v>n.a.</v>
      </c>
      <c r="G48" s="9">
        <f t="shared" si="5"/>
        <v>4.5246326278734594</v>
      </c>
      <c r="H48" s="9">
        <f t="shared" si="5"/>
        <v>-2.8533126497039429</v>
      </c>
      <c r="I48" s="9" t="str">
        <f t="shared" si="5"/>
        <v>n.a.</v>
      </c>
      <c r="J48" s="21" t="str">
        <f t="shared" si="5"/>
        <v>n.a.</v>
      </c>
      <c r="K48" s="9" t="str">
        <f t="shared" si="5"/>
        <v>n.a.</v>
      </c>
      <c r="L48" s="9">
        <f t="shared" si="5"/>
        <v>12.113164395803899</v>
      </c>
      <c r="M48" s="9">
        <f t="shared" si="5"/>
        <v>-2.3575866300541648</v>
      </c>
      <c r="N48" s="9">
        <f t="shared" si="5"/>
        <v>13.271842382091691</v>
      </c>
      <c r="O48" s="9">
        <f t="shared" si="5"/>
        <v>2.9773652355738811</v>
      </c>
      <c r="P48" s="9">
        <f t="shared" si="5"/>
        <v>10.51179947696137</v>
      </c>
      <c r="Q48" s="9">
        <f t="shared" si="5"/>
        <v>21.325758791263372</v>
      </c>
      <c r="R48" s="9">
        <f t="shared" si="5"/>
        <v>3.9486926409083356</v>
      </c>
      <c r="S48" s="9" t="str">
        <f t="shared" si="6"/>
        <v>n.a.</v>
      </c>
      <c r="T48" s="9">
        <f t="shared" si="6"/>
        <v>4.3148587930513349</v>
      </c>
      <c r="U48" s="21">
        <f t="shared" si="6"/>
        <v>6.4865092480901554</v>
      </c>
      <c r="V48" s="9">
        <f t="shared" si="6"/>
        <v>5.7604554072496761</v>
      </c>
      <c r="W48" s="9">
        <f t="shared" si="6"/>
        <v>6.1733658178743545</v>
      </c>
      <c r="X48" s="9" t="str">
        <f t="shared" si="6"/>
        <v>n.a.</v>
      </c>
      <c r="Y48" s="13" t="str">
        <f t="shared" si="6"/>
        <v>n.a.</v>
      </c>
    </row>
    <row r="49" spans="1:25">
      <c r="A49" s="29" t="s">
        <v>24</v>
      </c>
      <c r="B49" s="19">
        <f t="shared" si="7"/>
        <v>-5.7912649819813478E-2</v>
      </c>
      <c r="C49" s="9" t="str">
        <f t="shared" si="5"/>
        <v>n.a.</v>
      </c>
      <c r="D49" s="9">
        <f t="shared" si="5"/>
        <v>-0.38660592736223798</v>
      </c>
      <c r="E49" s="9">
        <f t="shared" si="5"/>
        <v>-1.5788390105041961</v>
      </c>
      <c r="F49" s="9" t="str">
        <f t="shared" si="5"/>
        <v>n.a.</v>
      </c>
      <c r="G49" s="9">
        <f t="shared" si="5"/>
        <v>3.3208377461374061</v>
      </c>
      <c r="H49" s="9">
        <f t="shared" si="5"/>
        <v>-1.5315333552018862</v>
      </c>
      <c r="I49" s="9" t="str">
        <f t="shared" si="5"/>
        <v>n.a.</v>
      </c>
      <c r="J49" s="21" t="str">
        <f t="shared" si="5"/>
        <v>n.a.</v>
      </c>
      <c r="K49" s="9" t="str">
        <f t="shared" si="5"/>
        <v>n.a.</v>
      </c>
      <c r="L49" s="9">
        <f t="shared" si="5"/>
        <v>-0.12910832439696485</v>
      </c>
      <c r="M49" s="9">
        <f t="shared" si="5"/>
        <v>5.5224465749630136</v>
      </c>
      <c r="N49" s="9">
        <f t="shared" si="5"/>
        <v>0.36480746446934109</v>
      </c>
      <c r="O49" s="9">
        <f t="shared" si="5"/>
        <v>-1.28267622728373</v>
      </c>
      <c r="P49" s="9">
        <f t="shared" si="5"/>
        <v>-2.7794136917082324</v>
      </c>
      <c r="Q49" s="9">
        <f t="shared" si="5"/>
        <v>4.5060550823293299</v>
      </c>
      <c r="R49" s="9">
        <f t="shared" si="5"/>
        <v>12.995322107539131</v>
      </c>
      <c r="S49" s="9" t="str">
        <f t="shared" si="6"/>
        <v>n.a.</v>
      </c>
      <c r="T49" s="9">
        <f t="shared" si="6"/>
        <v>3.3609107385504711</v>
      </c>
      <c r="U49" s="21">
        <f t="shared" si="6"/>
        <v>1.1931602747399461</v>
      </c>
      <c r="V49" s="9">
        <f t="shared" si="6"/>
        <v>-4.127545123110421E-2</v>
      </c>
      <c r="W49" s="9">
        <f t="shared" si="6"/>
        <v>-0.80034343980815992</v>
      </c>
      <c r="X49" s="9" t="str">
        <f t="shared" si="6"/>
        <v>n.a.</v>
      </c>
      <c r="Y49" s="13" t="str">
        <f t="shared" si="6"/>
        <v>n.a.</v>
      </c>
    </row>
    <row r="51" spans="1:25">
      <c r="B51" s="1" t="s">
        <v>141</v>
      </c>
      <c r="C51" s="1" t="s">
        <v>142</v>
      </c>
      <c r="K51" s="1" t="s">
        <v>30</v>
      </c>
      <c r="L51" s="1" t="s">
        <v>39</v>
      </c>
      <c r="V51" s="1" t="s">
        <v>30</v>
      </c>
      <c r="W51" s="1" t="s">
        <v>145</v>
      </c>
    </row>
    <row r="52" spans="1:25">
      <c r="B52" s="1" t="s">
        <v>20</v>
      </c>
      <c r="C52" s="1" t="s">
        <v>92</v>
      </c>
      <c r="L52" s="1" t="s">
        <v>93</v>
      </c>
      <c r="W52" s="1" t="s">
        <v>146</v>
      </c>
    </row>
    <row r="53" spans="1:25">
      <c r="L53" s="1" t="s">
        <v>144</v>
      </c>
      <c r="V53" s="1" t="s">
        <v>20</v>
      </c>
      <c r="W53" s="1" t="s">
        <v>92</v>
      </c>
    </row>
    <row r="54" spans="1:25">
      <c r="K54" s="1" t="s">
        <v>20</v>
      </c>
      <c r="L54" s="1" t="s">
        <v>92</v>
      </c>
    </row>
    <row r="58" spans="1:25">
      <c r="B58" s="36"/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/>
  </sheetPr>
  <dimension ref="A1:Y59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Contents'!B79</f>
        <v>Table 60: Nominal M&amp;E Capital Stock, Nova Scotia, Business Sector Industries, 1997-2010</v>
      </c>
      <c r="K1" s="7" t="str">
        <f>B1 &amp; " (continued)"</f>
        <v>Table 60: Nominal M&amp;E Capital Stock, Nova Scotia, Business Sector Industries, 1997-2010 (continued)</v>
      </c>
      <c r="L1" s="7"/>
      <c r="V1" s="7" t="str">
        <f>K1</f>
        <v>Table 60: Nominal M&amp;E Capital Stock,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 t="s">
        <v>33</v>
      </c>
      <c r="C5" s="15" t="s">
        <v>33</v>
      </c>
      <c r="D5" s="25" t="s">
        <v>33</v>
      </c>
      <c r="E5" s="25" t="s">
        <v>33</v>
      </c>
      <c r="F5" s="25" t="s">
        <v>33</v>
      </c>
      <c r="G5" s="25" t="s">
        <v>33</v>
      </c>
      <c r="H5" s="25" t="s">
        <v>33</v>
      </c>
      <c r="I5" s="25" t="s">
        <v>33</v>
      </c>
      <c r="J5" s="17" t="s">
        <v>33</v>
      </c>
      <c r="K5" s="25" t="s">
        <v>33</v>
      </c>
      <c r="L5" s="25" t="s">
        <v>33</v>
      </c>
      <c r="M5" s="25" t="s">
        <v>33</v>
      </c>
      <c r="N5" s="25" t="s">
        <v>33</v>
      </c>
      <c r="O5" s="25" t="s">
        <v>33</v>
      </c>
      <c r="P5" s="25" t="s">
        <v>33</v>
      </c>
      <c r="Q5" s="25" t="s">
        <v>33</v>
      </c>
      <c r="R5" s="25" t="s">
        <v>33</v>
      </c>
      <c r="S5" s="25" t="s">
        <v>233</v>
      </c>
      <c r="T5" s="25" t="s">
        <v>233</v>
      </c>
      <c r="U5" s="17" t="s">
        <v>233</v>
      </c>
      <c r="V5" s="25" t="s">
        <v>33</v>
      </c>
      <c r="W5" s="25" t="s">
        <v>33</v>
      </c>
      <c r="X5" s="25" t="s">
        <v>33</v>
      </c>
      <c r="Y5" s="65" t="s">
        <v>33</v>
      </c>
    </row>
    <row r="6" spans="1:25">
      <c r="A6" s="5">
        <v>1998</v>
      </c>
      <c r="B6" s="27" t="s">
        <v>33</v>
      </c>
      <c r="C6" s="15" t="s">
        <v>33</v>
      </c>
      <c r="D6" s="25" t="s">
        <v>33</v>
      </c>
      <c r="E6" s="25" t="s">
        <v>33</v>
      </c>
      <c r="F6" s="25" t="s">
        <v>33</v>
      </c>
      <c r="G6" s="25" t="s">
        <v>33</v>
      </c>
      <c r="H6" s="25" t="s">
        <v>33</v>
      </c>
      <c r="I6" s="25" t="s">
        <v>33</v>
      </c>
      <c r="J6" s="17" t="s">
        <v>33</v>
      </c>
      <c r="K6" s="25" t="s">
        <v>33</v>
      </c>
      <c r="L6" s="25" t="s">
        <v>33</v>
      </c>
      <c r="M6" s="25" t="s">
        <v>33</v>
      </c>
      <c r="N6" s="25" t="s">
        <v>33</v>
      </c>
      <c r="O6" s="25" t="s">
        <v>33</v>
      </c>
      <c r="P6" s="25" t="s">
        <v>33</v>
      </c>
      <c r="Q6" s="25" t="s">
        <v>33</v>
      </c>
      <c r="R6" s="25" t="s">
        <v>33</v>
      </c>
      <c r="S6" s="25" t="s">
        <v>33</v>
      </c>
      <c r="T6" s="25" t="s">
        <v>33</v>
      </c>
      <c r="U6" s="17" t="s">
        <v>33</v>
      </c>
      <c r="V6" s="25" t="s">
        <v>33</v>
      </c>
      <c r="W6" s="25" t="s">
        <v>33</v>
      </c>
      <c r="X6" s="25" t="s">
        <v>33</v>
      </c>
      <c r="Y6" s="65" t="s">
        <v>33</v>
      </c>
    </row>
    <row r="7" spans="1:25">
      <c r="A7" s="5">
        <v>1999</v>
      </c>
      <c r="B7" s="27" t="s">
        <v>33</v>
      </c>
      <c r="C7" s="15" t="s">
        <v>33</v>
      </c>
      <c r="D7" s="25" t="s">
        <v>33</v>
      </c>
      <c r="E7" s="25" t="s">
        <v>33</v>
      </c>
      <c r="F7" s="25" t="s">
        <v>33</v>
      </c>
      <c r="G7" s="25" t="s">
        <v>33</v>
      </c>
      <c r="H7" s="25" t="s">
        <v>33</v>
      </c>
      <c r="I7" s="25" t="s">
        <v>33</v>
      </c>
      <c r="J7" s="17" t="s">
        <v>33</v>
      </c>
      <c r="K7" s="25" t="s">
        <v>33</v>
      </c>
      <c r="L7" s="25" t="s">
        <v>33</v>
      </c>
      <c r="M7" s="25" t="s">
        <v>33</v>
      </c>
      <c r="N7" s="25" t="s">
        <v>33</v>
      </c>
      <c r="O7" s="25" t="s">
        <v>33</v>
      </c>
      <c r="P7" s="25" t="s">
        <v>33</v>
      </c>
      <c r="Q7" s="25" t="s">
        <v>33</v>
      </c>
      <c r="R7" s="25" t="s">
        <v>33</v>
      </c>
      <c r="S7" s="25" t="s">
        <v>233</v>
      </c>
      <c r="T7" s="25" t="s">
        <v>233</v>
      </c>
      <c r="U7" s="17" t="s">
        <v>233</v>
      </c>
      <c r="V7" s="25" t="s">
        <v>33</v>
      </c>
      <c r="W7" s="25" t="s">
        <v>33</v>
      </c>
      <c r="X7" s="25" t="s">
        <v>33</v>
      </c>
      <c r="Y7" s="65" t="s">
        <v>33</v>
      </c>
    </row>
    <row r="8" spans="1:25">
      <c r="A8" s="5">
        <v>2000</v>
      </c>
      <c r="B8" s="27" t="s">
        <v>33</v>
      </c>
      <c r="C8" s="15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  <c r="I8" s="25" t="s">
        <v>33</v>
      </c>
      <c r="J8" s="17" t="s">
        <v>33</v>
      </c>
      <c r="K8" s="25" t="s">
        <v>33</v>
      </c>
      <c r="L8" s="25" t="s">
        <v>33</v>
      </c>
      <c r="M8" s="25" t="s">
        <v>33</v>
      </c>
      <c r="N8" s="25" t="s">
        <v>33</v>
      </c>
      <c r="O8" s="25" t="s">
        <v>33</v>
      </c>
      <c r="P8" s="25" t="s">
        <v>33</v>
      </c>
      <c r="Q8" s="25" t="s">
        <v>33</v>
      </c>
      <c r="R8" s="25" t="s">
        <v>33</v>
      </c>
      <c r="S8" s="25" t="s">
        <v>33</v>
      </c>
      <c r="T8" s="25" t="s">
        <v>33</v>
      </c>
      <c r="U8" s="17" t="s">
        <v>33</v>
      </c>
      <c r="V8" s="25" t="s">
        <v>33</v>
      </c>
      <c r="W8" s="25" t="s">
        <v>33</v>
      </c>
      <c r="X8" s="25" t="s">
        <v>33</v>
      </c>
      <c r="Y8" s="65" t="s">
        <v>33</v>
      </c>
    </row>
    <row r="9" spans="1:25">
      <c r="A9" s="5">
        <v>2001</v>
      </c>
      <c r="B9" s="27" t="s">
        <v>33</v>
      </c>
      <c r="C9" s="1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 t="s">
        <v>33</v>
      </c>
      <c r="J9" s="17" t="s">
        <v>33</v>
      </c>
      <c r="K9" s="25" t="s">
        <v>33</v>
      </c>
      <c r="L9" s="25" t="s">
        <v>33</v>
      </c>
      <c r="M9" s="25" t="s">
        <v>33</v>
      </c>
      <c r="N9" s="25" t="s">
        <v>33</v>
      </c>
      <c r="O9" s="25" t="s">
        <v>33</v>
      </c>
      <c r="P9" s="25" t="s">
        <v>33</v>
      </c>
      <c r="Q9" s="25" t="s">
        <v>33</v>
      </c>
      <c r="R9" s="25" t="s">
        <v>33</v>
      </c>
      <c r="S9" s="25" t="s">
        <v>233</v>
      </c>
      <c r="T9" s="25" t="s">
        <v>233</v>
      </c>
      <c r="U9" s="17" t="s">
        <v>233</v>
      </c>
      <c r="V9" s="25" t="s">
        <v>33</v>
      </c>
      <c r="W9" s="25" t="s">
        <v>33</v>
      </c>
      <c r="X9" s="25" t="s">
        <v>33</v>
      </c>
      <c r="Y9" s="65" t="s">
        <v>33</v>
      </c>
    </row>
    <row r="10" spans="1:25">
      <c r="A10" s="5">
        <v>2002</v>
      </c>
      <c r="B10" s="27" t="s">
        <v>33</v>
      </c>
      <c r="C10" s="15" t="s">
        <v>33</v>
      </c>
      <c r="D10" s="25" t="s">
        <v>33</v>
      </c>
      <c r="E10" s="25" t="s">
        <v>33</v>
      </c>
      <c r="F10" s="25" t="s">
        <v>33</v>
      </c>
      <c r="G10" s="25" t="s">
        <v>33</v>
      </c>
      <c r="H10" s="25" t="s">
        <v>33</v>
      </c>
      <c r="I10" s="25" t="s">
        <v>33</v>
      </c>
      <c r="J10" s="17" t="s">
        <v>33</v>
      </c>
      <c r="K10" s="25" t="s">
        <v>33</v>
      </c>
      <c r="L10" s="25" t="s">
        <v>33</v>
      </c>
      <c r="M10" s="25" t="s">
        <v>33</v>
      </c>
      <c r="N10" s="25" t="s">
        <v>33</v>
      </c>
      <c r="O10" s="25" t="s">
        <v>33</v>
      </c>
      <c r="P10" s="25" t="s">
        <v>33</v>
      </c>
      <c r="Q10" s="25" t="s">
        <v>33</v>
      </c>
      <c r="R10" s="25" t="s">
        <v>33</v>
      </c>
      <c r="S10" s="25" t="s">
        <v>33</v>
      </c>
      <c r="T10" s="25" t="s">
        <v>233</v>
      </c>
      <c r="U10" s="17" t="s">
        <v>233</v>
      </c>
      <c r="V10" s="25">
        <v>7002.2</v>
      </c>
      <c r="W10" s="25" t="s">
        <v>33</v>
      </c>
      <c r="X10" s="25" t="s">
        <v>33</v>
      </c>
      <c r="Y10" s="65" t="s">
        <v>33</v>
      </c>
    </row>
    <row r="11" spans="1:25">
      <c r="A11" s="5">
        <v>2003</v>
      </c>
      <c r="B11" s="27">
        <v>7026</v>
      </c>
      <c r="C11" s="15" t="s">
        <v>33</v>
      </c>
      <c r="D11" s="25" t="s">
        <v>33</v>
      </c>
      <c r="E11" s="25" t="s">
        <v>33</v>
      </c>
      <c r="F11" s="25" t="s">
        <v>33</v>
      </c>
      <c r="G11" s="25">
        <v>234.8</v>
      </c>
      <c r="H11" s="25">
        <v>1659.3</v>
      </c>
      <c r="I11" s="25" t="s">
        <v>33</v>
      </c>
      <c r="J11" s="17" t="s">
        <v>33</v>
      </c>
      <c r="K11" s="25" t="s">
        <v>33</v>
      </c>
      <c r="L11" s="25" t="s">
        <v>33</v>
      </c>
      <c r="M11" s="25" t="s">
        <v>33</v>
      </c>
      <c r="N11" s="25" t="s">
        <v>33</v>
      </c>
      <c r="O11" s="25">
        <v>683.4</v>
      </c>
      <c r="P11" s="25">
        <v>925.4</v>
      </c>
      <c r="Q11" s="25" t="s">
        <v>33</v>
      </c>
      <c r="R11" s="25" t="s">
        <v>33</v>
      </c>
      <c r="S11" s="25" t="s">
        <v>233</v>
      </c>
      <c r="T11" s="25" t="s">
        <v>233</v>
      </c>
      <c r="U11" s="17" t="s">
        <v>233</v>
      </c>
      <c r="V11" s="25" t="s">
        <v>33</v>
      </c>
      <c r="W11" s="25">
        <v>2710</v>
      </c>
      <c r="X11" s="25" t="s">
        <v>33</v>
      </c>
      <c r="Y11" s="65" t="s">
        <v>33</v>
      </c>
    </row>
    <row r="12" spans="1:25">
      <c r="A12" s="5">
        <v>2004</v>
      </c>
      <c r="B12" s="27">
        <v>6747.8</v>
      </c>
      <c r="C12" s="1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5">
        <v>1561.6</v>
      </c>
      <c r="I12" s="25" t="s">
        <v>33</v>
      </c>
      <c r="J12" s="17" t="s">
        <v>33</v>
      </c>
      <c r="K12" s="25" t="s">
        <v>33</v>
      </c>
      <c r="L12" s="25" t="s">
        <v>33</v>
      </c>
      <c r="M12" s="25">
        <v>430.5</v>
      </c>
      <c r="N12" s="25">
        <v>769.2</v>
      </c>
      <c r="O12" s="25" t="s">
        <v>33</v>
      </c>
      <c r="P12" s="25">
        <v>897.8</v>
      </c>
      <c r="Q12" s="25" t="s">
        <v>33</v>
      </c>
      <c r="R12" s="25" t="s">
        <v>33</v>
      </c>
      <c r="S12" s="25" t="s">
        <v>33</v>
      </c>
      <c r="T12" s="25" t="s">
        <v>33</v>
      </c>
      <c r="U12" s="17" t="s">
        <v>33</v>
      </c>
      <c r="V12" s="25" t="s">
        <v>33</v>
      </c>
      <c r="W12" s="25">
        <v>2532.3000000000002</v>
      </c>
      <c r="X12" s="25" t="s">
        <v>33</v>
      </c>
      <c r="Y12" s="65" t="s">
        <v>33</v>
      </c>
    </row>
    <row r="13" spans="1:25">
      <c r="A13" s="5">
        <v>2005</v>
      </c>
      <c r="B13" s="27">
        <v>6803.9</v>
      </c>
      <c r="C13" s="15" t="s">
        <v>33</v>
      </c>
      <c r="D13" s="25">
        <v>320.3</v>
      </c>
      <c r="E13" s="25">
        <v>219.5</v>
      </c>
      <c r="F13" s="25" t="s">
        <v>33</v>
      </c>
      <c r="G13" s="25">
        <v>244.9</v>
      </c>
      <c r="H13" s="25">
        <v>1555.3</v>
      </c>
      <c r="I13" s="25" t="s">
        <v>33</v>
      </c>
      <c r="J13" s="17" t="s">
        <v>33</v>
      </c>
      <c r="K13" s="25" t="s">
        <v>33</v>
      </c>
      <c r="L13" s="25">
        <v>231.2</v>
      </c>
      <c r="M13" s="25">
        <v>450.6</v>
      </c>
      <c r="N13" s="25">
        <v>789.4</v>
      </c>
      <c r="O13" s="25">
        <v>548.29999999999995</v>
      </c>
      <c r="P13" s="25">
        <v>860.6</v>
      </c>
      <c r="Q13" s="25">
        <v>102.2</v>
      </c>
      <c r="R13" s="25">
        <v>61.4</v>
      </c>
      <c r="S13" s="25" t="s">
        <v>233</v>
      </c>
      <c r="T13" s="25">
        <v>85.7</v>
      </c>
      <c r="U13" s="17" t="s">
        <v>233</v>
      </c>
      <c r="V13" s="25">
        <f>B13-D13</f>
        <v>6483.5999999999995</v>
      </c>
      <c r="W13" s="25">
        <v>2510.6</v>
      </c>
      <c r="X13" s="25" t="s">
        <v>33</v>
      </c>
      <c r="Y13" s="65" t="s">
        <v>33</v>
      </c>
    </row>
    <row r="14" spans="1:25">
      <c r="A14" s="5">
        <v>2006</v>
      </c>
      <c r="B14" s="27">
        <v>6839.8</v>
      </c>
      <c r="C14" s="15" t="s">
        <v>33</v>
      </c>
      <c r="D14" s="25">
        <v>314.8</v>
      </c>
      <c r="E14" s="25">
        <v>207.4</v>
      </c>
      <c r="F14" s="25" t="s">
        <v>33</v>
      </c>
      <c r="G14" s="25">
        <v>262</v>
      </c>
      <c r="H14" s="25">
        <v>1507.7</v>
      </c>
      <c r="I14" s="25" t="s">
        <v>33</v>
      </c>
      <c r="J14" s="17" t="s">
        <v>33</v>
      </c>
      <c r="K14" s="25" t="s">
        <v>33</v>
      </c>
      <c r="L14" s="25">
        <v>215.8</v>
      </c>
      <c r="M14" s="25">
        <v>450.8</v>
      </c>
      <c r="N14" s="25">
        <v>817.3</v>
      </c>
      <c r="O14" s="25">
        <v>556.29999999999995</v>
      </c>
      <c r="P14" s="25">
        <v>871.1</v>
      </c>
      <c r="Q14" s="25">
        <v>99.6</v>
      </c>
      <c r="R14" s="25">
        <v>62.9</v>
      </c>
      <c r="S14" s="25" t="s">
        <v>33</v>
      </c>
      <c r="T14" s="25">
        <v>82.5</v>
      </c>
      <c r="U14" s="17">
        <v>45.7</v>
      </c>
      <c r="V14" s="25">
        <f t="shared" ref="V14:V18" si="0">B14-D14</f>
        <v>6525</v>
      </c>
      <c r="W14" s="25">
        <v>2449.6999999999998</v>
      </c>
      <c r="X14" s="25" t="s">
        <v>33</v>
      </c>
      <c r="Y14" s="65" t="s">
        <v>33</v>
      </c>
    </row>
    <row r="15" spans="1:25">
      <c r="A15" s="5">
        <v>2007</v>
      </c>
      <c r="B15" s="27">
        <v>7076.5</v>
      </c>
      <c r="C15" s="15" t="s">
        <v>33</v>
      </c>
      <c r="D15" s="25">
        <v>315.2</v>
      </c>
      <c r="E15" s="25">
        <v>233.3</v>
      </c>
      <c r="F15" s="25" t="s">
        <v>33</v>
      </c>
      <c r="G15" s="25">
        <v>281.8</v>
      </c>
      <c r="H15" s="25">
        <v>1596.6</v>
      </c>
      <c r="I15" s="25" t="s">
        <v>33</v>
      </c>
      <c r="J15" s="17" t="s">
        <v>33</v>
      </c>
      <c r="K15" s="25" t="s">
        <v>33</v>
      </c>
      <c r="L15" s="25">
        <v>221.8</v>
      </c>
      <c r="M15" s="25">
        <v>495.7</v>
      </c>
      <c r="N15" s="25">
        <v>864.7</v>
      </c>
      <c r="O15" s="25">
        <v>599.70000000000005</v>
      </c>
      <c r="P15" s="25">
        <v>837.5</v>
      </c>
      <c r="Q15" s="25">
        <v>116.7</v>
      </c>
      <c r="R15" s="25">
        <v>69.8</v>
      </c>
      <c r="S15" s="25" t="s">
        <v>233</v>
      </c>
      <c r="T15" s="25">
        <v>82.6</v>
      </c>
      <c r="U15" s="17">
        <v>51.3</v>
      </c>
      <c r="V15" s="25">
        <f t="shared" si="0"/>
        <v>6761.3</v>
      </c>
      <c r="W15" s="25">
        <v>2551.4</v>
      </c>
      <c r="X15" s="25" t="s">
        <v>33</v>
      </c>
      <c r="Y15" s="65" t="s">
        <v>33</v>
      </c>
    </row>
    <row r="16" spans="1:25">
      <c r="A16" s="5">
        <v>2008</v>
      </c>
      <c r="B16" s="27">
        <v>7047</v>
      </c>
      <c r="C16" s="15" t="s">
        <v>33</v>
      </c>
      <c r="D16" s="25">
        <v>322.10000000000002</v>
      </c>
      <c r="E16" s="25">
        <v>217.7</v>
      </c>
      <c r="F16" s="25" t="s">
        <v>33</v>
      </c>
      <c r="G16" s="25">
        <v>310.60000000000002</v>
      </c>
      <c r="H16" s="25">
        <v>1553.9</v>
      </c>
      <c r="I16" s="25" t="s">
        <v>33</v>
      </c>
      <c r="J16" s="17" t="s">
        <v>33</v>
      </c>
      <c r="K16" s="25" t="s">
        <v>33</v>
      </c>
      <c r="L16" s="25">
        <v>225.9</v>
      </c>
      <c r="M16" s="25">
        <v>515.70000000000005</v>
      </c>
      <c r="N16" s="25">
        <v>899.2</v>
      </c>
      <c r="O16" s="25">
        <v>596.79999999999995</v>
      </c>
      <c r="P16" s="25">
        <v>798.3</v>
      </c>
      <c r="Q16" s="25">
        <v>120.7</v>
      </c>
      <c r="R16" s="25">
        <v>78.3</v>
      </c>
      <c r="S16" s="25" t="s">
        <v>33</v>
      </c>
      <c r="T16" s="25">
        <v>78.5</v>
      </c>
      <c r="U16" s="17">
        <v>50</v>
      </c>
      <c r="V16" s="25">
        <f t="shared" si="0"/>
        <v>6724.9</v>
      </c>
      <c r="W16" s="25">
        <v>2513.6999999999998</v>
      </c>
      <c r="X16" s="25" t="s">
        <v>33</v>
      </c>
      <c r="Y16" s="65" t="s">
        <v>33</v>
      </c>
    </row>
    <row r="17" spans="1:25">
      <c r="A17" s="5">
        <v>2009</v>
      </c>
      <c r="B17" s="27">
        <v>6973</v>
      </c>
      <c r="C17" s="15" t="s">
        <v>33</v>
      </c>
      <c r="D17" s="25">
        <v>315</v>
      </c>
      <c r="E17" s="25">
        <v>221.8</v>
      </c>
      <c r="F17" s="25" t="s">
        <v>33</v>
      </c>
      <c r="G17" s="25">
        <v>335.3</v>
      </c>
      <c r="H17" s="25">
        <v>1602.7</v>
      </c>
      <c r="I17" s="25" t="s">
        <v>33</v>
      </c>
      <c r="J17" s="17" t="s">
        <v>33</v>
      </c>
      <c r="K17" s="25" t="s">
        <v>33</v>
      </c>
      <c r="L17" s="25">
        <v>242.8</v>
      </c>
      <c r="M17" s="25">
        <v>522.20000000000005</v>
      </c>
      <c r="N17" s="25">
        <v>874</v>
      </c>
      <c r="O17" s="25">
        <v>550.6</v>
      </c>
      <c r="P17" s="25">
        <v>687.6</v>
      </c>
      <c r="Q17" s="25">
        <v>118.9</v>
      </c>
      <c r="R17" s="25">
        <v>103.2</v>
      </c>
      <c r="S17" s="25" t="s">
        <v>233</v>
      </c>
      <c r="T17" s="25">
        <v>84.9</v>
      </c>
      <c r="U17" s="17">
        <v>51.8</v>
      </c>
      <c r="V17" s="25">
        <f t="shared" si="0"/>
        <v>6658</v>
      </c>
      <c r="W17" s="25">
        <v>2619.6</v>
      </c>
      <c r="X17" s="25" t="s">
        <v>33</v>
      </c>
      <c r="Y17" s="65" t="s">
        <v>33</v>
      </c>
    </row>
    <row r="18" spans="1:25">
      <c r="A18" s="5">
        <v>2010</v>
      </c>
      <c r="B18" s="27">
        <v>6302.3</v>
      </c>
      <c r="C18" s="15" t="s">
        <v>33</v>
      </c>
      <c r="D18" s="25">
        <v>283.60000000000002</v>
      </c>
      <c r="E18" s="25">
        <v>203</v>
      </c>
      <c r="F18" s="25" t="s">
        <v>33</v>
      </c>
      <c r="G18" s="25">
        <v>321.8</v>
      </c>
      <c r="H18" s="25">
        <v>1427.5</v>
      </c>
      <c r="I18" s="25" t="s">
        <v>33</v>
      </c>
      <c r="J18" s="17" t="s">
        <v>33</v>
      </c>
      <c r="K18" s="25" t="s">
        <v>33</v>
      </c>
      <c r="L18" s="25">
        <v>271.5</v>
      </c>
      <c r="M18" s="25">
        <v>478.4</v>
      </c>
      <c r="N18" s="25">
        <v>782.5</v>
      </c>
      <c r="O18" s="25">
        <v>510</v>
      </c>
      <c r="P18" s="25">
        <v>561.1</v>
      </c>
      <c r="Q18" s="25">
        <v>111.1</v>
      </c>
      <c r="R18" s="25">
        <v>104.2</v>
      </c>
      <c r="S18" s="25" t="s">
        <v>33</v>
      </c>
      <c r="T18" s="25">
        <v>83.4</v>
      </c>
      <c r="U18" s="17">
        <v>51.9</v>
      </c>
      <c r="V18" s="25">
        <f t="shared" si="0"/>
        <v>6018.7</v>
      </c>
      <c r="W18" s="25">
        <v>2362.4</v>
      </c>
      <c r="X18" s="25" t="s">
        <v>33</v>
      </c>
      <c r="Y18" s="65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 t="str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n.a.</v>
      </c>
      <c r="C21" s="9" t="str">
        <f t="shared" ref="C21:R23" si="1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 t="str">
        <f t="shared" si="1"/>
        <v>n.a.</v>
      </c>
      <c r="E21" s="9" t="str">
        <f t="shared" si="1"/>
        <v>n.a.</v>
      </c>
      <c r="F21" s="9" t="str">
        <f t="shared" si="1"/>
        <v>n.a.</v>
      </c>
      <c r="G21" s="9" t="str">
        <f t="shared" si="1"/>
        <v>n.a.</v>
      </c>
      <c r="H21" s="9" t="str">
        <f t="shared" si="1"/>
        <v>n.a.</v>
      </c>
      <c r="I21" s="9" t="str">
        <f t="shared" si="1"/>
        <v>n.a.</v>
      </c>
      <c r="J21" s="20" t="str">
        <f t="shared" si="1"/>
        <v>n.a.</v>
      </c>
      <c r="K21" s="9" t="str">
        <f t="shared" si="1"/>
        <v>n.a.</v>
      </c>
      <c r="L21" s="9" t="str">
        <f t="shared" si="1"/>
        <v>n.a.</v>
      </c>
      <c r="M21" s="9" t="str">
        <f t="shared" si="1"/>
        <v>n.a.</v>
      </c>
      <c r="N21" s="9" t="str">
        <f t="shared" si="1"/>
        <v>n.a.</v>
      </c>
      <c r="O21" s="9" t="str">
        <f t="shared" si="1"/>
        <v>n.a.</v>
      </c>
      <c r="P21" s="9" t="str">
        <f t="shared" si="1"/>
        <v>n.a.</v>
      </c>
      <c r="Q21" s="9" t="str">
        <f t="shared" si="1"/>
        <v>n.a.</v>
      </c>
      <c r="R21" s="9" t="str">
        <f t="shared" si="1"/>
        <v>n.a.</v>
      </c>
      <c r="S21" s="9" t="str">
        <f t="shared" ref="S21:Y23" si="2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2"/>
        <v>n.a.</v>
      </c>
      <c r="U21" s="20" t="str">
        <f t="shared" si="2"/>
        <v>n.a.</v>
      </c>
      <c r="V21" s="9" t="str">
        <f t="shared" si="2"/>
        <v>n.a.</v>
      </c>
      <c r="W21" s="9" t="str">
        <f t="shared" si="2"/>
        <v>n.a.</v>
      </c>
      <c r="X21" s="9" t="str">
        <f t="shared" si="2"/>
        <v>n.a.</v>
      </c>
      <c r="Y21" s="65" t="str">
        <f t="shared" si="2"/>
        <v>n.a.</v>
      </c>
    </row>
    <row r="22" spans="1:25">
      <c r="A22" s="29" t="s">
        <v>23</v>
      </c>
      <c r="B22" s="19" t="str">
        <f t="shared" ref="B22:B23" si="3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n.a.</v>
      </c>
      <c r="C22" s="9" t="str">
        <f t="shared" si="1"/>
        <v>n.a.</v>
      </c>
      <c r="D22" s="9" t="str">
        <f t="shared" si="1"/>
        <v>n.a.</v>
      </c>
      <c r="E22" s="9" t="str">
        <f t="shared" si="1"/>
        <v>n.a.</v>
      </c>
      <c r="F22" s="9" t="str">
        <f t="shared" si="1"/>
        <v>n.a.</v>
      </c>
      <c r="G22" s="9" t="str">
        <f t="shared" si="1"/>
        <v>n.a.</v>
      </c>
      <c r="H22" s="9" t="str">
        <f t="shared" si="1"/>
        <v>n.a.</v>
      </c>
      <c r="I22" s="9" t="str">
        <f t="shared" si="1"/>
        <v>n.a.</v>
      </c>
      <c r="J22" s="21" t="str">
        <f t="shared" si="1"/>
        <v>n.a.</v>
      </c>
      <c r="K22" s="9" t="str">
        <f t="shared" si="1"/>
        <v>n.a.</v>
      </c>
      <c r="L22" s="9" t="str">
        <f t="shared" si="1"/>
        <v>n.a.</v>
      </c>
      <c r="M22" s="9" t="str">
        <f t="shared" si="1"/>
        <v>n.a.</v>
      </c>
      <c r="N22" s="9" t="str">
        <f t="shared" si="1"/>
        <v>n.a.</v>
      </c>
      <c r="O22" s="9" t="str">
        <f t="shared" si="1"/>
        <v>n.a.</v>
      </c>
      <c r="P22" s="9" t="str">
        <f t="shared" si="1"/>
        <v>n.a.</v>
      </c>
      <c r="Q22" s="9" t="str">
        <f t="shared" si="1"/>
        <v>n.a.</v>
      </c>
      <c r="R22" s="9" t="str">
        <f t="shared" si="1"/>
        <v>n.a.</v>
      </c>
      <c r="S22" s="9" t="str">
        <f t="shared" si="2"/>
        <v>n.a.</v>
      </c>
      <c r="T22" s="9" t="str">
        <f t="shared" si="2"/>
        <v>n.a.</v>
      </c>
      <c r="U22" s="21" t="str">
        <f t="shared" si="2"/>
        <v>n.a.</v>
      </c>
      <c r="V22" s="9" t="str">
        <f t="shared" si="2"/>
        <v>n.a.</v>
      </c>
      <c r="W22" s="9" t="str">
        <f t="shared" si="2"/>
        <v>n.a.</v>
      </c>
      <c r="X22" s="9" t="str">
        <f t="shared" si="2"/>
        <v>n.a.</v>
      </c>
      <c r="Y22" s="65" t="str">
        <f t="shared" si="2"/>
        <v>n.a.</v>
      </c>
    </row>
    <row r="23" spans="1:25">
      <c r="A23" s="29" t="s">
        <v>24</v>
      </c>
      <c r="B23" s="19" t="str">
        <f t="shared" si="3"/>
        <v>n.a.</v>
      </c>
      <c r="C23" s="9" t="str">
        <f t="shared" si="1"/>
        <v>n.a.</v>
      </c>
      <c r="D23" s="9" t="str">
        <f t="shared" si="1"/>
        <v>n.a.</v>
      </c>
      <c r="E23" s="9" t="str">
        <f t="shared" si="1"/>
        <v>n.a.</v>
      </c>
      <c r="F23" s="9" t="str">
        <f t="shared" si="1"/>
        <v>n.a.</v>
      </c>
      <c r="G23" s="9" t="str">
        <f t="shared" si="1"/>
        <v>n.a.</v>
      </c>
      <c r="H23" s="9" t="str">
        <f t="shared" si="1"/>
        <v>n.a.</v>
      </c>
      <c r="I23" s="9" t="str">
        <f t="shared" si="1"/>
        <v>n.a.</v>
      </c>
      <c r="J23" s="21" t="str">
        <f t="shared" si="1"/>
        <v>n.a.</v>
      </c>
      <c r="K23" s="9" t="str">
        <f t="shared" si="1"/>
        <v>n.a.</v>
      </c>
      <c r="L23" s="9" t="str">
        <f t="shared" si="1"/>
        <v>n.a.</v>
      </c>
      <c r="M23" s="9" t="str">
        <f t="shared" si="1"/>
        <v>n.a.</v>
      </c>
      <c r="N23" s="9" t="str">
        <f t="shared" si="1"/>
        <v>n.a.</v>
      </c>
      <c r="O23" s="9" t="str">
        <f t="shared" si="1"/>
        <v>n.a.</v>
      </c>
      <c r="P23" s="9" t="str">
        <f t="shared" si="1"/>
        <v>n.a.</v>
      </c>
      <c r="Q23" s="9" t="str">
        <f t="shared" si="1"/>
        <v>n.a.</v>
      </c>
      <c r="R23" s="9" t="str">
        <f t="shared" si="1"/>
        <v>n.a.</v>
      </c>
      <c r="S23" s="9" t="str">
        <f t="shared" si="2"/>
        <v>n.a.</v>
      </c>
      <c r="T23" s="9" t="str">
        <f t="shared" si="2"/>
        <v>n.a.</v>
      </c>
      <c r="U23" s="21" t="str">
        <f t="shared" si="2"/>
        <v>n.a.</v>
      </c>
      <c r="V23" s="9" t="str">
        <f t="shared" si="2"/>
        <v>n.a.</v>
      </c>
      <c r="W23" s="9" t="str">
        <f t="shared" si="2"/>
        <v>n.a.</v>
      </c>
      <c r="X23" s="9" t="str">
        <f t="shared" si="2"/>
        <v>n.a.</v>
      </c>
      <c r="Y23" s="65" t="str">
        <f t="shared" si="2"/>
        <v>n.a.</v>
      </c>
    </row>
    <row r="27" spans="1:25" ht="12.75">
      <c r="B27" s="7" t="str">
        <f>'Table of Contents'!B80</f>
        <v>Table 61: Real M&amp;E Capital Stock, Nova Scotia, Business Sector Industries, 1997-2010</v>
      </c>
      <c r="K27" s="7" t="str">
        <f>B27 &amp; " (continued)"</f>
        <v>Table 61: Real M&amp;E Capital Stock, Nova Scotia, Business Sector Industries, 1997-2010 (continued)</v>
      </c>
      <c r="V27" s="7" t="str">
        <f>K27</f>
        <v>Table 61: Real M&amp;E Capital Stock, Nova Scotia, Business Sector Industries, 1997-2010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3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60</v>
      </c>
      <c r="C30" s="78"/>
      <c r="D30" s="78"/>
      <c r="E30" s="78"/>
      <c r="F30" s="78"/>
      <c r="G30" s="78"/>
      <c r="H30" s="78"/>
      <c r="I30" s="78"/>
      <c r="J30" s="78"/>
      <c r="K30" s="78" t="s">
        <v>60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60</v>
      </c>
      <c r="W30" s="76"/>
      <c r="X30" s="76"/>
      <c r="Y30" s="76"/>
    </row>
    <row r="31" spans="1:25">
      <c r="A31" s="5">
        <v>1997</v>
      </c>
      <c r="B31" s="27">
        <v>6500</v>
      </c>
      <c r="C31" s="15" t="s">
        <v>33</v>
      </c>
      <c r="D31" s="25">
        <v>321.7</v>
      </c>
      <c r="E31" s="25">
        <v>274</v>
      </c>
      <c r="F31" s="25" t="s">
        <v>33</v>
      </c>
      <c r="G31" s="25">
        <v>201.8</v>
      </c>
      <c r="H31" s="25">
        <v>1937.9</v>
      </c>
      <c r="I31" s="25" t="s">
        <v>33</v>
      </c>
      <c r="J31" s="17" t="s">
        <v>33</v>
      </c>
      <c r="K31" s="25" t="s">
        <v>33</v>
      </c>
      <c r="L31" s="25">
        <v>240.6</v>
      </c>
      <c r="M31" s="25">
        <v>348</v>
      </c>
      <c r="N31" s="25">
        <v>686.3</v>
      </c>
      <c r="O31" s="25">
        <v>595.29999999999995</v>
      </c>
      <c r="P31" s="25">
        <v>616.4</v>
      </c>
      <c r="Q31" s="25">
        <v>59.2</v>
      </c>
      <c r="R31" s="25">
        <v>28.2</v>
      </c>
      <c r="S31" s="25" t="s">
        <v>33</v>
      </c>
      <c r="T31" s="25">
        <v>69.900000000000006</v>
      </c>
      <c r="U31" s="17">
        <v>15.7</v>
      </c>
      <c r="V31" s="25">
        <f>B31-D31</f>
        <v>6178.3</v>
      </c>
      <c r="W31" s="25">
        <v>3345.9</v>
      </c>
      <c r="X31" s="25" t="s">
        <v>33</v>
      </c>
      <c r="Y31" s="65" t="s">
        <v>33</v>
      </c>
    </row>
    <row r="32" spans="1:25">
      <c r="A32" s="5">
        <v>1998</v>
      </c>
      <c r="B32" s="27">
        <v>6505.3</v>
      </c>
      <c r="C32" s="15" t="s">
        <v>33</v>
      </c>
      <c r="D32" s="25">
        <v>334.1</v>
      </c>
      <c r="E32" s="25">
        <v>273.39999999999998</v>
      </c>
      <c r="F32" s="25" t="s">
        <v>33</v>
      </c>
      <c r="G32" s="25">
        <v>207.9</v>
      </c>
      <c r="H32" s="25">
        <v>1844.4</v>
      </c>
      <c r="I32" s="25" t="s">
        <v>33</v>
      </c>
      <c r="J32" s="17" t="s">
        <v>33</v>
      </c>
      <c r="K32" s="25" t="s">
        <v>33</v>
      </c>
      <c r="L32" s="25">
        <v>253.7</v>
      </c>
      <c r="M32" s="25">
        <v>334.6</v>
      </c>
      <c r="N32" s="25">
        <v>755.5</v>
      </c>
      <c r="O32" s="25">
        <v>560.70000000000005</v>
      </c>
      <c r="P32" s="25">
        <v>659.8</v>
      </c>
      <c r="Q32" s="25">
        <v>92.2</v>
      </c>
      <c r="R32" s="25">
        <v>31.4</v>
      </c>
      <c r="S32" s="25" t="s">
        <v>33</v>
      </c>
      <c r="T32" s="25">
        <v>72.7</v>
      </c>
      <c r="U32" s="17">
        <v>17.2</v>
      </c>
      <c r="V32" s="25">
        <f t="shared" ref="V32:V44" si="4">B32-D32</f>
        <v>6171.2</v>
      </c>
      <c r="W32" s="25">
        <v>3213.2</v>
      </c>
      <c r="X32" s="25" t="s">
        <v>33</v>
      </c>
      <c r="Y32" s="65" t="s">
        <v>33</v>
      </c>
    </row>
    <row r="33" spans="1:25">
      <c r="A33" s="5">
        <v>1999</v>
      </c>
      <c r="B33" s="27">
        <v>6739.8</v>
      </c>
      <c r="C33" s="15" t="s">
        <v>33</v>
      </c>
      <c r="D33" s="25">
        <v>323.3</v>
      </c>
      <c r="E33" s="25">
        <v>270.60000000000002</v>
      </c>
      <c r="F33" s="25" t="s">
        <v>33</v>
      </c>
      <c r="G33" s="25">
        <v>228.5</v>
      </c>
      <c r="H33" s="25">
        <v>1822.9</v>
      </c>
      <c r="I33" s="25" t="s">
        <v>33</v>
      </c>
      <c r="J33" s="17" t="s">
        <v>33</v>
      </c>
      <c r="K33" s="25" t="s">
        <v>33</v>
      </c>
      <c r="L33" s="25">
        <v>270.7</v>
      </c>
      <c r="M33" s="25">
        <v>325.8</v>
      </c>
      <c r="N33" s="25">
        <v>849.3</v>
      </c>
      <c r="O33" s="25">
        <v>596.9</v>
      </c>
      <c r="P33" s="25">
        <v>764.8</v>
      </c>
      <c r="Q33" s="25">
        <v>97.5</v>
      </c>
      <c r="R33" s="25">
        <v>35.799999999999997</v>
      </c>
      <c r="S33" s="25" t="s">
        <v>33</v>
      </c>
      <c r="T33" s="25">
        <v>71.599999999999994</v>
      </c>
      <c r="U33" s="17">
        <v>32.1</v>
      </c>
      <c r="V33" s="25">
        <f t="shared" si="4"/>
        <v>6416.5</v>
      </c>
      <c r="W33" s="25">
        <v>3128.9</v>
      </c>
      <c r="X33" s="25" t="s">
        <v>33</v>
      </c>
      <c r="Y33" s="65" t="s">
        <v>33</v>
      </c>
    </row>
    <row r="34" spans="1:25">
      <c r="A34" s="5">
        <v>2000</v>
      </c>
      <c r="B34" s="27">
        <v>6939.2</v>
      </c>
      <c r="C34" s="15" t="s">
        <v>33</v>
      </c>
      <c r="D34" s="25">
        <v>313.39999999999998</v>
      </c>
      <c r="E34" s="25">
        <v>270.5</v>
      </c>
      <c r="F34" s="25" t="s">
        <v>33</v>
      </c>
      <c r="G34" s="25">
        <v>243</v>
      </c>
      <c r="H34" s="25">
        <v>1799.7</v>
      </c>
      <c r="I34" s="25" t="s">
        <v>33</v>
      </c>
      <c r="J34" s="17" t="s">
        <v>33</v>
      </c>
      <c r="K34" s="25" t="s">
        <v>33</v>
      </c>
      <c r="L34" s="25">
        <v>303.10000000000002</v>
      </c>
      <c r="M34" s="25">
        <v>313.39999999999998</v>
      </c>
      <c r="N34" s="25">
        <v>833</v>
      </c>
      <c r="O34" s="25">
        <v>667.5</v>
      </c>
      <c r="P34" s="25">
        <v>859.7</v>
      </c>
      <c r="Q34" s="25">
        <v>97.9</v>
      </c>
      <c r="R34" s="25">
        <v>39.1</v>
      </c>
      <c r="S34" s="25" t="s">
        <v>33</v>
      </c>
      <c r="T34" s="25">
        <v>73.099999999999994</v>
      </c>
      <c r="U34" s="17">
        <v>30.4</v>
      </c>
      <c r="V34" s="25">
        <f t="shared" si="4"/>
        <v>6625.8</v>
      </c>
      <c r="W34" s="25">
        <v>3070.3</v>
      </c>
      <c r="X34" s="25" t="s">
        <v>33</v>
      </c>
      <c r="Y34" s="65" t="s">
        <v>33</v>
      </c>
    </row>
    <row r="35" spans="1:25">
      <c r="A35" s="5">
        <v>2001</v>
      </c>
      <c r="B35" s="27">
        <v>7033.8</v>
      </c>
      <c r="C35" s="15" t="s">
        <v>33</v>
      </c>
      <c r="D35" s="25">
        <v>300.7</v>
      </c>
      <c r="E35" s="25">
        <v>238.7</v>
      </c>
      <c r="F35" s="25" t="s">
        <v>33</v>
      </c>
      <c r="G35" s="25">
        <v>251.7</v>
      </c>
      <c r="H35" s="25">
        <v>1785.1</v>
      </c>
      <c r="I35" s="25" t="s">
        <v>33</v>
      </c>
      <c r="J35" s="17" t="s">
        <v>33</v>
      </c>
      <c r="K35" s="25" t="s">
        <v>33</v>
      </c>
      <c r="L35" s="25">
        <v>306.7</v>
      </c>
      <c r="M35" s="25">
        <v>340.9</v>
      </c>
      <c r="N35" s="25">
        <v>843.9</v>
      </c>
      <c r="O35" s="25">
        <v>716.8</v>
      </c>
      <c r="P35" s="25">
        <v>873.4</v>
      </c>
      <c r="Q35" s="25">
        <v>103.9</v>
      </c>
      <c r="R35" s="25">
        <v>43.1</v>
      </c>
      <c r="S35" s="25" t="s">
        <v>33</v>
      </c>
      <c r="T35" s="25">
        <v>74.599999999999994</v>
      </c>
      <c r="U35" s="17">
        <v>34.6</v>
      </c>
      <c r="V35" s="25">
        <f t="shared" si="4"/>
        <v>6733.1</v>
      </c>
      <c r="W35" s="25">
        <v>2955.1</v>
      </c>
      <c r="X35" s="25" t="s">
        <v>33</v>
      </c>
      <c r="Y35" s="65" t="s">
        <v>33</v>
      </c>
    </row>
    <row r="36" spans="1:25">
      <c r="A36" s="5">
        <v>2002</v>
      </c>
      <c r="B36" s="27">
        <v>7312.2</v>
      </c>
      <c r="C36" s="15" t="s">
        <v>33</v>
      </c>
      <c r="D36" s="25">
        <v>310</v>
      </c>
      <c r="E36" s="25">
        <v>284.60000000000002</v>
      </c>
      <c r="F36" s="25" t="s">
        <v>33</v>
      </c>
      <c r="G36" s="25">
        <v>244.5</v>
      </c>
      <c r="H36" s="25">
        <v>1765.5</v>
      </c>
      <c r="I36" s="25" t="s">
        <v>33</v>
      </c>
      <c r="J36" s="17" t="s">
        <v>33</v>
      </c>
      <c r="K36" s="25" t="s">
        <v>33</v>
      </c>
      <c r="L36" s="25">
        <v>294</v>
      </c>
      <c r="M36" s="25">
        <v>385.9</v>
      </c>
      <c r="N36" s="25">
        <v>934.2</v>
      </c>
      <c r="O36" s="25">
        <v>756.3</v>
      </c>
      <c r="P36" s="25">
        <v>907.3</v>
      </c>
      <c r="Q36" s="25">
        <v>109.8</v>
      </c>
      <c r="R36" s="25">
        <v>41</v>
      </c>
      <c r="S36" s="25" t="s">
        <v>33</v>
      </c>
      <c r="T36" s="25">
        <v>75.3</v>
      </c>
      <c r="U36" s="17">
        <v>41.9</v>
      </c>
      <c r="V36" s="25">
        <f t="shared" si="4"/>
        <v>7002.2</v>
      </c>
      <c r="W36" s="25">
        <v>2937.1</v>
      </c>
      <c r="X36" s="25" t="s">
        <v>33</v>
      </c>
      <c r="Y36" s="65" t="s">
        <v>33</v>
      </c>
    </row>
    <row r="37" spans="1:25">
      <c r="A37" s="5">
        <v>2003</v>
      </c>
      <c r="B37" s="27">
        <v>7358.3</v>
      </c>
      <c r="C37" s="15" t="s">
        <v>33</v>
      </c>
      <c r="D37" s="25">
        <v>323.5</v>
      </c>
      <c r="E37" s="25">
        <v>248.3</v>
      </c>
      <c r="F37" s="25" t="s">
        <v>33</v>
      </c>
      <c r="G37" s="25">
        <v>246.8</v>
      </c>
      <c r="H37" s="25">
        <v>1771.2</v>
      </c>
      <c r="I37" s="25" t="s">
        <v>33</v>
      </c>
      <c r="J37" s="17" t="s">
        <v>33</v>
      </c>
      <c r="K37" s="25" t="s">
        <v>33</v>
      </c>
      <c r="L37" s="25">
        <v>272</v>
      </c>
      <c r="M37" s="25">
        <v>424.3</v>
      </c>
      <c r="N37" s="25">
        <v>838.5</v>
      </c>
      <c r="O37" s="25">
        <v>748.5</v>
      </c>
      <c r="P37" s="25">
        <v>945.3</v>
      </c>
      <c r="Q37" s="25">
        <v>118.4</v>
      </c>
      <c r="R37" s="25">
        <v>46.6</v>
      </c>
      <c r="S37" s="25" t="s">
        <v>33</v>
      </c>
      <c r="T37" s="25">
        <v>80.599999999999994</v>
      </c>
      <c r="U37" s="17">
        <v>50.7</v>
      </c>
      <c r="V37" s="25">
        <f t="shared" si="4"/>
        <v>7034.8</v>
      </c>
      <c r="W37" s="25">
        <v>2878.8</v>
      </c>
      <c r="X37" s="25" t="s">
        <v>33</v>
      </c>
      <c r="Y37" s="65" t="s">
        <v>33</v>
      </c>
    </row>
    <row r="38" spans="1:25">
      <c r="A38" s="5">
        <v>2004</v>
      </c>
      <c r="B38" s="27">
        <v>7365.1</v>
      </c>
      <c r="C38" s="15" t="s">
        <v>33</v>
      </c>
      <c r="D38" s="25">
        <v>326.2</v>
      </c>
      <c r="E38" s="25">
        <v>230.4</v>
      </c>
      <c r="F38" s="25" t="s">
        <v>33</v>
      </c>
      <c r="G38" s="25">
        <v>259.7</v>
      </c>
      <c r="H38" s="25">
        <v>1733.3</v>
      </c>
      <c r="I38" s="25" t="s">
        <v>33</v>
      </c>
      <c r="J38" s="17" t="s">
        <v>33</v>
      </c>
      <c r="K38" s="25" t="s">
        <v>33</v>
      </c>
      <c r="L38" s="25">
        <v>258.89999999999998</v>
      </c>
      <c r="M38" s="25">
        <v>462.5</v>
      </c>
      <c r="N38" s="25">
        <v>807.1</v>
      </c>
      <c r="O38" s="25">
        <v>721.5</v>
      </c>
      <c r="P38" s="25">
        <v>946.2</v>
      </c>
      <c r="Q38" s="25">
        <v>117.7</v>
      </c>
      <c r="R38" s="25">
        <v>65.099999999999994</v>
      </c>
      <c r="S38" s="25" t="s">
        <v>33</v>
      </c>
      <c r="T38" s="25">
        <v>86.5</v>
      </c>
      <c r="U38" s="17">
        <v>49.8</v>
      </c>
      <c r="V38" s="25">
        <f t="shared" si="4"/>
        <v>7038.9000000000005</v>
      </c>
      <c r="W38" s="25">
        <v>2797.5</v>
      </c>
      <c r="X38" s="25" t="s">
        <v>33</v>
      </c>
      <c r="Y38" s="65" t="s">
        <v>33</v>
      </c>
    </row>
    <row r="39" spans="1:25">
      <c r="A39" s="5">
        <v>2005</v>
      </c>
      <c r="B39" s="27">
        <v>7635.3</v>
      </c>
      <c r="C39" s="15" t="s">
        <v>33</v>
      </c>
      <c r="D39" s="25">
        <v>325.8</v>
      </c>
      <c r="E39" s="25">
        <v>233.6</v>
      </c>
      <c r="F39" s="25" t="s">
        <v>33</v>
      </c>
      <c r="G39" s="25">
        <v>275.7</v>
      </c>
      <c r="H39" s="25">
        <v>1784</v>
      </c>
      <c r="I39" s="25" t="s">
        <v>33</v>
      </c>
      <c r="J39" s="17" t="s">
        <v>33</v>
      </c>
      <c r="K39" s="25" t="s">
        <v>33</v>
      </c>
      <c r="L39" s="25">
        <v>262.39999999999998</v>
      </c>
      <c r="M39" s="25">
        <v>495.3</v>
      </c>
      <c r="N39" s="25">
        <v>838.4</v>
      </c>
      <c r="O39" s="25">
        <v>700.8</v>
      </c>
      <c r="P39" s="25">
        <v>931</v>
      </c>
      <c r="Q39" s="25">
        <v>127.1</v>
      </c>
      <c r="R39" s="25">
        <v>76.5</v>
      </c>
      <c r="S39" s="25" t="s">
        <v>33</v>
      </c>
      <c r="T39" s="25">
        <v>92.3</v>
      </c>
      <c r="U39" s="17">
        <v>50.5</v>
      </c>
      <c r="V39" s="25">
        <f t="shared" si="4"/>
        <v>7309.5</v>
      </c>
      <c r="W39" s="25">
        <v>2845.2</v>
      </c>
      <c r="X39" s="25" t="s">
        <v>33</v>
      </c>
      <c r="Y39" s="65" t="s">
        <v>33</v>
      </c>
    </row>
    <row r="40" spans="1:25">
      <c r="A40" s="5">
        <v>2006</v>
      </c>
      <c r="B40" s="27">
        <v>7846.1</v>
      </c>
      <c r="C40" s="15" t="s">
        <v>33</v>
      </c>
      <c r="D40" s="25">
        <v>322</v>
      </c>
      <c r="E40" s="25">
        <v>222.8</v>
      </c>
      <c r="F40" s="25" t="s">
        <v>33</v>
      </c>
      <c r="G40" s="25">
        <v>301.60000000000002</v>
      </c>
      <c r="H40" s="25">
        <v>1775.8</v>
      </c>
      <c r="I40" s="25" t="s">
        <v>33</v>
      </c>
      <c r="J40" s="17" t="s">
        <v>33</v>
      </c>
      <c r="K40" s="25" t="s">
        <v>33</v>
      </c>
      <c r="L40" s="25">
        <v>253.5</v>
      </c>
      <c r="M40" s="25">
        <v>507.7</v>
      </c>
      <c r="N40" s="25">
        <v>879.8</v>
      </c>
      <c r="O40" s="25">
        <v>742</v>
      </c>
      <c r="P40" s="25">
        <v>955.3</v>
      </c>
      <c r="Q40" s="25">
        <v>132.80000000000001</v>
      </c>
      <c r="R40" s="25">
        <v>82.5</v>
      </c>
      <c r="S40" s="25" t="s">
        <v>33</v>
      </c>
      <c r="T40" s="25">
        <v>90.7</v>
      </c>
      <c r="U40" s="17">
        <v>54.5</v>
      </c>
      <c r="V40" s="25">
        <f t="shared" si="4"/>
        <v>7524.1</v>
      </c>
      <c r="W40" s="25">
        <v>2833.9</v>
      </c>
      <c r="X40" s="25" t="s">
        <v>33</v>
      </c>
      <c r="Y40" s="65" t="s">
        <v>33</v>
      </c>
    </row>
    <row r="41" spans="1:25">
      <c r="A41" s="5">
        <v>2007</v>
      </c>
      <c r="B41" s="27">
        <v>8278.5</v>
      </c>
      <c r="C41" s="15" t="s">
        <v>33</v>
      </c>
      <c r="D41" s="25">
        <v>319.89999999999998</v>
      </c>
      <c r="E41" s="25">
        <v>252.3</v>
      </c>
      <c r="F41" s="25" t="s">
        <v>33</v>
      </c>
      <c r="G41" s="25">
        <v>329.1</v>
      </c>
      <c r="H41" s="25">
        <v>1925.2</v>
      </c>
      <c r="I41" s="25" t="s">
        <v>33</v>
      </c>
      <c r="J41" s="17" t="s">
        <v>33</v>
      </c>
      <c r="K41" s="25" t="s">
        <v>33</v>
      </c>
      <c r="L41" s="25">
        <v>266.8</v>
      </c>
      <c r="M41" s="25">
        <v>568.6</v>
      </c>
      <c r="N41" s="25">
        <v>939.6</v>
      </c>
      <c r="O41" s="25">
        <v>835.9</v>
      </c>
      <c r="P41" s="25">
        <v>941.1</v>
      </c>
      <c r="Q41" s="25">
        <v>162.19999999999999</v>
      </c>
      <c r="R41" s="25">
        <v>94.4</v>
      </c>
      <c r="S41" s="25" t="s">
        <v>33</v>
      </c>
      <c r="T41" s="25">
        <v>92</v>
      </c>
      <c r="U41" s="17">
        <v>62.6</v>
      </c>
      <c r="V41" s="25">
        <f t="shared" si="4"/>
        <v>7958.6</v>
      </c>
      <c r="W41" s="25">
        <v>2998.3</v>
      </c>
      <c r="X41" s="25" t="s">
        <v>33</v>
      </c>
      <c r="Y41" s="65" t="s">
        <v>33</v>
      </c>
    </row>
    <row r="42" spans="1:25">
      <c r="A42" s="5">
        <v>2008</v>
      </c>
      <c r="B42" s="27">
        <v>8142.5</v>
      </c>
      <c r="C42" s="15" t="s">
        <v>33</v>
      </c>
      <c r="D42" s="25">
        <v>319.2</v>
      </c>
      <c r="E42" s="25">
        <v>228.8</v>
      </c>
      <c r="F42" s="25" t="s">
        <v>33</v>
      </c>
      <c r="G42" s="25">
        <v>349.6</v>
      </c>
      <c r="H42" s="25">
        <v>1843.2</v>
      </c>
      <c r="I42" s="25" t="s">
        <v>33</v>
      </c>
      <c r="J42" s="17" t="s">
        <v>33</v>
      </c>
      <c r="K42" s="25" t="s">
        <v>33</v>
      </c>
      <c r="L42" s="25">
        <v>269.2</v>
      </c>
      <c r="M42" s="25">
        <v>584.4</v>
      </c>
      <c r="N42" s="25">
        <v>954.1</v>
      </c>
      <c r="O42" s="25">
        <v>831.4</v>
      </c>
      <c r="P42" s="25">
        <v>905</v>
      </c>
      <c r="Q42" s="25">
        <v>168.6</v>
      </c>
      <c r="R42" s="25">
        <v>105.5</v>
      </c>
      <c r="S42" s="25" t="s">
        <v>33</v>
      </c>
      <c r="T42" s="25">
        <v>85.7</v>
      </c>
      <c r="U42" s="17">
        <v>60.1</v>
      </c>
      <c r="V42" s="25">
        <f t="shared" si="4"/>
        <v>7823.3</v>
      </c>
      <c r="W42" s="25">
        <v>2881.7</v>
      </c>
      <c r="X42" s="25" t="s">
        <v>33</v>
      </c>
      <c r="Y42" s="65" t="s">
        <v>33</v>
      </c>
    </row>
    <row r="43" spans="1:25">
      <c r="A43" s="5">
        <v>2009</v>
      </c>
      <c r="B43" s="27">
        <v>7628.5</v>
      </c>
      <c r="C43" s="15" t="s">
        <v>33</v>
      </c>
      <c r="D43" s="25">
        <v>295.10000000000002</v>
      </c>
      <c r="E43" s="25">
        <v>217.8</v>
      </c>
      <c r="F43" s="25" t="s">
        <v>33</v>
      </c>
      <c r="G43" s="25">
        <v>348.2</v>
      </c>
      <c r="H43" s="25">
        <v>1780.4</v>
      </c>
      <c r="I43" s="25" t="s">
        <v>33</v>
      </c>
      <c r="J43" s="17" t="s">
        <v>33</v>
      </c>
      <c r="K43" s="25" t="s">
        <v>33</v>
      </c>
      <c r="L43" s="25">
        <v>275.10000000000002</v>
      </c>
      <c r="M43" s="25">
        <v>565.9</v>
      </c>
      <c r="N43" s="25">
        <v>875.1</v>
      </c>
      <c r="O43" s="25">
        <v>730.2</v>
      </c>
      <c r="P43" s="25">
        <v>753.7</v>
      </c>
      <c r="Q43" s="25">
        <v>158.4</v>
      </c>
      <c r="R43" s="25">
        <v>132.19999999999999</v>
      </c>
      <c r="S43" s="25" t="s">
        <v>33</v>
      </c>
      <c r="T43" s="25">
        <v>88.9</v>
      </c>
      <c r="U43" s="17">
        <v>58.9</v>
      </c>
      <c r="V43" s="25">
        <f t="shared" si="4"/>
        <v>7333.4</v>
      </c>
      <c r="W43" s="25">
        <v>2799.5</v>
      </c>
      <c r="X43" s="25" t="s">
        <v>33</v>
      </c>
      <c r="Y43" s="65" t="s">
        <v>33</v>
      </c>
    </row>
    <row r="44" spans="1:25">
      <c r="A44" s="5">
        <v>2010</v>
      </c>
      <c r="B44" s="27">
        <v>7334</v>
      </c>
      <c r="C44" s="15" t="s">
        <v>33</v>
      </c>
      <c r="D44" s="25">
        <v>273.8</v>
      </c>
      <c r="E44" s="25">
        <v>212</v>
      </c>
      <c r="F44" s="25" t="s">
        <v>33</v>
      </c>
      <c r="G44" s="25">
        <v>361.4</v>
      </c>
      <c r="H44" s="25">
        <v>1708.7</v>
      </c>
      <c r="I44" s="25" t="s">
        <v>33</v>
      </c>
      <c r="J44" s="17" t="s">
        <v>33</v>
      </c>
      <c r="K44" s="25" t="s">
        <v>33</v>
      </c>
      <c r="L44" s="25">
        <v>326</v>
      </c>
      <c r="M44" s="25">
        <v>549.1</v>
      </c>
      <c r="N44" s="25">
        <v>825.5</v>
      </c>
      <c r="O44" s="25">
        <v>726.2</v>
      </c>
      <c r="P44" s="25">
        <v>646.29999999999995</v>
      </c>
      <c r="Q44" s="25">
        <v>158.6</v>
      </c>
      <c r="R44" s="25">
        <v>141.4</v>
      </c>
      <c r="S44" s="25" t="s">
        <v>33</v>
      </c>
      <c r="T44" s="25">
        <v>92.2</v>
      </c>
      <c r="U44" s="17">
        <v>63</v>
      </c>
      <c r="V44" s="25">
        <f t="shared" si="4"/>
        <v>7060.2</v>
      </c>
      <c r="W44" s="25">
        <v>2716.7</v>
      </c>
      <c r="X44" s="25" t="s">
        <v>33</v>
      </c>
      <c r="Y44" s="65" t="s">
        <v>33</v>
      </c>
    </row>
    <row r="46" spans="1:25">
      <c r="A46" s="4"/>
      <c r="B46" s="10" t="s">
        <v>21</v>
      </c>
      <c r="C46" s="8"/>
      <c r="D46" s="8"/>
      <c r="E46" s="8"/>
      <c r="F46" s="8"/>
      <c r="G46" s="8"/>
      <c r="H46" s="8"/>
      <c r="I46" s="8"/>
      <c r="J46" s="8"/>
      <c r="K46" s="10" t="s">
        <v>21</v>
      </c>
      <c r="L46" s="10"/>
      <c r="M46" s="8"/>
      <c r="N46" s="8"/>
      <c r="O46" s="8"/>
      <c r="P46" s="8"/>
      <c r="Q46" s="8"/>
      <c r="R46" s="8"/>
      <c r="S46" s="8"/>
      <c r="T46" s="8"/>
      <c r="U46" s="8"/>
      <c r="V46" s="10" t="s">
        <v>21</v>
      </c>
      <c r="W46" s="8"/>
      <c r="X46" s="8"/>
      <c r="Y46" s="2"/>
    </row>
    <row r="47" spans="1:25">
      <c r="A47" s="29" t="s">
        <v>22</v>
      </c>
      <c r="B47" s="18">
        <f>IF(ISERROR((POWER(VLOOKUP(VALUE(RIGHT($A47,4)),$A$29:$Y$45,COLUMN(B$45),)/VLOOKUP(VALUE(LEFT($A47,4)),$A$29:$Y$45,COLUMN(B$45),),1/(VALUE(RIGHT($A47,4))-VALUE(LEFT($A47,4))))-1)*100),"n.a.",(POWER(VLOOKUP(VALUE(RIGHT($A47,4)),$A$29:$Y$45,COLUMN(B$45),)/VLOOKUP(VALUE(LEFT($A47,4)),$A$29:$Y$45,COLUMN(B$45),),1/(VALUE(RIGHT($A47,4))-VALUE(LEFT($A47,4))))-1)*100)</f>
        <v>0.93293179769295964</v>
      </c>
      <c r="C47" s="9" t="str">
        <f t="shared" ref="C47:R49" si="5">IF(ISERROR((POWER(VLOOKUP(VALUE(RIGHT($A47,4)),$A$29:$Y$45,COLUMN(C$45),)/VLOOKUP(VALUE(LEFT($A47,4)),$A$29:$Y$45,COLUMN(C$45),),1/(VALUE(RIGHT($A47,4))-VALUE(LEFT($A47,4))))-1)*100),"n.a.",(POWER(VLOOKUP(VALUE(RIGHT($A47,4)),$A$29:$Y$45,COLUMN(C$45),)/VLOOKUP(VALUE(LEFT($A47,4)),$A$29:$Y$45,COLUMN(C$45),),1/(VALUE(RIGHT($A47,4))-VALUE(LEFT($A47,4))))-1)*100)</f>
        <v>n.a.</v>
      </c>
      <c r="D47" s="9">
        <f t="shared" si="5"/>
        <v>-1.2325071876903348</v>
      </c>
      <c r="E47" s="9">
        <f t="shared" si="5"/>
        <v>-1.954054647363368</v>
      </c>
      <c r="F47" s="9" t="str">
        <f t="shared" si="5"/>
        <v>n.a.</v>
      </c>
      <c r="G47" s="9">
        <f t="shared" si="5"/>
        <v>4.584347514782805</v>
      </c>
      <c r="H47" s="9">
        <f t="shared" si="5"/>
        <v>-0.96357423885585769</v>
      </c>
      <c r="I47" s="9" t="str">
        <f t="shared" si="5"/>
        <v>n.a.</v>
      </c>
      <c r="J47" s="20" t="str">
        <f t="shared" si="5"/>
        <v>n.a.</v>
      </c>
      <c r="K47" s="9" t="str">
        <f t="shared" si="5"/>
        <v>n.a.</v>
      </c>
      <c r="L47" s="9">
        <f t="shared" si="5"/>
        <v>2.3641405369281943</v>
      </c>
      <c r="M47" s="9">
        <f t="shared" si="5"/>
        <v>3.5705596662688466</v>
      </c>
      <c r="N47" s="9">
        <f t="shared" si="5"/>
        <v>1.4307104903643175</v>
      </c>
      <c r="O47" s="9">
        <f t="shared" si="5"/>
        <v>1.5406707357441984</v>
      </c>
      <c r="P47" s="9">
        <f t="shared" si="5"/>
        <v>0.36503146003572517</v>
      </c>
      <c r="Q47" s="9">
        <f t="shared" si="5"/>
        <v>7.8752094678063322</v>
      </c>
      <c r="R47" s="9">
        <f t="shared" si="5"/>
        <v>13.203944987429761</v>
      </c>
      <c r="S47" s="9" t="str">
        <f t="shared" ref="S47:Y49" si="6">IF(ISERROR((POWER(VLOOKUP(VALUE(RIGHT($A47,4)),$A$29:$Y$45,COLUMN(S$45),)/VLOOKUP(VALUE(LEFT($A47,4)),$A$29:$Y$45,COLUMN(S$45),),1/(VALUE(RIGHT($A47,4))-VALUE(LEFT($A47,4))))-1)*100),"n.a.",(POWER(VLOOKUP(VALUE(RIGHT($A47,4)),$A$29:$Y$45,COLUMN(S$45),)/VLOOKUP(VALUE(LEFT($A47,4)),$A$29:$Y$45,COLUMN(S$45),),1/(VALUE(RIGHT($A47,4))-VALUE(LEFT($A47,4))))-1)*100)</f>
        <v>n.a.</v>
      </c>
      <c r="T47" s="9">
        <f t="shared" si="6"/>
        <v>2.1528030559941458</v>
      </c>
      <c r="U47" s="20">
        <f t="shared" si="6"/>
        <v>11.280362198885218</v>
      </c>
      <c r="V47" s="9">
        <f t="shared" si="6"/>
        <v>1.0316717737474779</v>
      </c>
      <c r="W47" s="9">
        <f t="shared" si="6"/>
        <v>-1.589673832647398</v>
      </c>
      <c r="X47" s="9" t="str">
        <f t="shared" si="6"/>
        <v>n.a.</v>
      </c>
      <c r="Y47" s="65" t="str">
        <f t="shared" si="6"/>
        <v>n.a.</v>
      </c>
    </row>
    <row r="48" spans="1:25">
      <c r="A48" s="29" t="s">
        <v>23</v>
      </c>
      <c r="B48" s="19">
        <f t="shared" ref="B48:B49" si="7">IF(ISERROR((POWER(VLOOKUP(VALUE(RIGHT($A48,4)),$A$29:$Y$45,COLUMN(B$45),)/VLOOKUP(VALUE(LEFT($A48,4)),$A$29:$Y$45,COLUMN(B$45),),1/(VALUE(RIGHT($A48,4))-VALUE(LEFT($A48,4))))-1)*100),"n.a.",(POWER(VLOOKUP(VALUE(RIGHT($A48,4)),$A$29:$Y$45,COLUMN(B$45),)/VLOOKUP(VALUE(LEFT($A48,4)),$A$29:$Y$45,COLUMN(B$45),),1/(VALUE(RIGHT($A48,4))-VALUE(LEFT($A48,4))))-1)*100)</f>
        <v>2.2034013357188797</v>
      </c>
      <c r="C48" s="9" t="str">
        <f t="shared" si="5"/>
        <v>n.a.</v>
      </c>
      <c r="D48" s="9">
        <f t="shared" si="5"/>
        <v>-0.86751862916810696</v>
      </c>
      <c r="E48" s="9">
        <f t="shared" si="5"/>
        <v>-0.42761670834036147</v>
      </c>
      <c r="F48" s="9" t="str">
        <f t="shared" si="5"/>
        <v>n.a.</v>
      </c>
      <c r="G48" s="9">
        <f t="shared" si="5"/>
        <v>6.3885861146831369</v>
      </c>
      <c r="H48" s="9">
        <f t="shared" si="5"/>
        <v>-2.4360028941534773</v>
      </c>
      <c r="I48" s="9" t="str">
        <f t="shared" si="5"/>
        <v>n.a.</v>
      </c>
      <c r="J48" s="21" t="str">
        <f t="shared" si="5"/>
        <v>n.a.</v>
      </c>
      <c r="K48" s="9" t="str">
        <f t="shared" si="5"/>
        <v>n.a.</v>
      </c>
      <c r="L48" s="9">
        <f t="shared" si="5"/>
        <v>8.0015788676733202</v>
      </c>
      <c r="M48" s="9">
        <f t="shared" si="5"/>
        <v>-3.4305148398466212</v>
      </c>
      <c r="N48" s="9">
        <f t="shared" si="5"/>
        <v>6.6703370885544011</v>
      </c>
      <c r="O48" s="9">
        <f t="shared" si="5"/>
        <v>3.8895334252403435</v>
      </c>
      <c r="P48" s="9">
        <f t="shared" si="5"/>
        <v>11.727847580307294</v>
      </c>
      <c r="Q48" s="9">
        <f t="shared" si="5"/>
        <v>18.255222173055287</v>
      </c>
      <c r="R48" s="9">
        <f t="shared" si="5"/>
        <v>11.508819043976558</v>
      </c>
      <c r="S48" s="9" t="str">
        <f t="shared" si="6"/>
        <v>n.a.</v>
      </c>
      <c r="T48" s="9">
        <f t="shared" si="6"/>
        <v>1.5032778274336245</v>
      </c>
      <c r="U48" s="21">
        <f t="shared" si="6"/>
        <v>24.640154040796315</v>
      </c>
      <c r="V48" s="9">
        <f t="shared" si="6"/>
        <v>2.3583107554886018</v>
      </c>
      <c r="W48" s="9">
        <f t="shared" si="6"/>
        <v>-2.8246861644902976</v>
      </c>
      <c r="X48" s="9" t="str">
        <f t="shared" si="6"/>
        <v>n.a.</v>
      </c>
      <c r="Y48" s="65" t="str">
        <f t="shared" si="6"/>
        <v>n.a.</v>
      </c>
    </row>
    <row r="49" spans="1:25">
      <c r="A49" s="29" t="s">
        <v>24</v>
      </c>
      <c r="B49" s="19">
        <f t="shared" si="7"/>
        <v>0.5548795408677476</v>
      </c>
      <c r="C49" s="9" t="str">
        <f t="shared" si="5"/>
        <v>n.a.</v>
      </c>
      <c r="D49" s="9">
        <f t="shared" si="5"/>
        <v>-1.3417414840133257</v>
      </c>
      <c r="E49" s="9">
        <f t="shared" si="5"/>
        <v>-2.4074065626941921</v>
      </c>
      <c r="F49" s="9" t="str">
        <f t="shared" si="5"/>
        <v>n.a.</v>
      </c>
      <c r="G49" s="9">
        <f t="shared" si="5"/>
        <v>4.049066325062034</v>
      </c>
      <c r="H49" s="9">
        <f t="shared" si="5"/>
        <v>-0.51752755646651272</v>
      </c>
      <c r="I49" s="9" t="str">
        <f t="shared" si="5"/>
        <v>n.a.</v>
      </c>
      <c r="J49" s="21" t="str">
        <f t="shared" si="5"/>
        <v>n.a.</v>
      </c>
      <c r="K49" s="9" t="str">
        <f t="shared" si="5"/>
        <v>n.a.</v>
      </c>
      <c r="L49" s="9">
        <f t="shared" si="5"/>
        <v>0.73100486369936934</v>
      </c>
      <c r="M49" s="9">
        <f t="shared" si="5"/>
        <v>5.7682320781545338</v>
      </c>
      <c r="N49" s="9">
        <f t="shared" si="5"/>
        <v>-9.0402900000430275E-2</v>
      </c>
      <c r="O49" s="9">
        <f t="shared" si="5"/>
        <v>0.84642275848056947</v>
      </c>
      <c r="P49" s="9">
        <f t="shared" si="5"/>
        <v>-2.8128776967747737</v>
      </c>
      <c r="Q49" s="9">
        <f t="shared" si="5"/>
        <v>4.9426554034490255</v>
      </c>
      <c r="R49" s="9">
        <f t="shared" si="5"/>
        <v>13.717489983076625</v>
      </c>
      <c r="S49" s="9" t="str">
        <f t="shared" si="6"/>
        <v>n.a.</v>
      </c>
      <c r="T49" s="9">
        <f t="shared" si="6"/>
        <v>2.3484699056991909</v>
      </c>
      <c r="U49" s="21">
        <f t="shared" si="6"/>
        <v>7.5589853251956995</v>
      </c>
      <c r="V49" s="9">
        <f t="shared" si="6"/>
        <v>0.63704314741150903</v>
      </c>
      <c r="W49" s="9">
        <f t="shared" si="6"/>
        <v>-1.2161184573856509</v>
      </c>
      <c r="X49" s="9" t="str">
        <f t="shared" si="6"/>
        <v>n.a.</v>
      </c>
      <c r="Y49" s="65" t="str">
        <f t="shared" si="6"/>
        <v>n.a.</v>
      </c>
    </row>
    <row r="51" spans="1:25">
      <c r="B51" s="1" t="s">
        <v>141</v>
      </c>
      <c r="C51" s="1" t="s">
        <v>142</v>
      </c>
      <c r="K51" s="1" t="s">
        <v>30</v>
      </c>
      <c r="L51" s="1" t="s">
        <v>39</v>
      </c>
      <c r="V51" s="1" t="s">
        <v>30</v>
      </c>
      <c r="W51" s="1" t="s">
        <v>145</v>
      </c>
    </row>
    <row r="52" spans="1:25">
      <c r="B52" s="1" t="s">
        <v>20</v>
      </c>
      <c r="C52" s="1" t="s">
        <v>92</v>
      </c>
      <c r="L52" s="1" t="s">
        <v>150</v>
      </c>
      <c r="W52" s="1" t="s">
        <v>146</v>
      </c>
    </row>
    <row r="53" spans="1:25">
      <c r="L53" s="1" t="s">
        <v>186</v>
      </c>
      <c r="V53" s="1" t="s">
        <v>20</v>
      </c>
      <c r="W53" s="1" t="s">
        <v>92</v>
      </c>
    </row>
    <row r="54" spans="1:25">
      <c r="K54" s="1" t="s">
        <v>20</v>
      </c>
      <c r="L54" s="1" t="s">
        <v>92</v>
      </c>
    </row>
    <row r="59" spans="1:25">
      <c r="B59" s="36"/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74"/>
  <sheetViews>
    <sheetView zoomScaleNormal="100" workbookViewId="0"/>
  </sheetViews>
  <sheetFormatPr defaultRowHeight="11.25"/>
  <cols>
    <col min="1" max="1" width="9.140625" style="1"/>
    <col min="2" max="7" width="12.7109375" style="1" customWidth="1"/>
    <col min="8" max="8" width="14.7109375" style="1" customWidth="1"/>
    <col min="9" max="9" width="12.7109375" style="1" customWidth="1"/>
    <col min="10" max="16384" width="9.140625" style="1"/>
  </cols>
  <sheetData>
    <row r="1" spans="1:9" ht="12.75">
      <c r="B1" s="7" t="str">
        <f>'Table of Contents'!B81</f>
        <v>Table 62: Nominal Net Capital Stock (Fixed, Non-Res) by Asset Type, Nova Scotia, Business Sector, 1997-2010</v>
      </c>
    </row>
    <row r="3" spans="1:9" ht="22.5">
      <c r="A3" s="4"/>
      <c r="B3" s="26" t="s">
        <v>200</v>
      </c>
      <c r="C3" s="14" t="s">
        <v>65</v>
      </c>
      <c r="D3" s="3" t="s">
        <v>66</v>
      </c>
      <c r="E3" s="16" t="s">
        <v>67</v>
      </c>
      <c r="F3" s="3" t="s">
        <v>68</v>
      </c>
      <c r="G3" s="3" t="s">
        <v>69</v>
      </c>
      <c r="H3" s="3" t="s">
        <v>70</v>
      </c>
      <c r="I3" s="3" t="s">
        <v>71</v>
      </c>
    </row>
    <row r="4" spans="1:9" ht="11.25" customHeight="1">
      <c r="A4" s="5"/>
      <c r="B4" s="77" t="s">
        <v>61</v>
      </c>
      <c r="C4" s="78"/>
      <c r="D4" s="78"/>
      <c r="E4" s="78"/>
      <c r="F4" s="78"/>
      <c r="G4" s="78"/>
      <c r="H4" s="78"/>
      <c r="I4" s="78"/>
    </row>
    <row r="5" spans="1:9">
      <c r="A5" s="5">
        <v>1997</v>
      </c>
      <c r="B5" s="27" t="s">
        <v>33</v>
      </c>
      <c r="C5" s="15" t="s">
        <v>33</v>
      </c>
      <c r="D5" s="25" t="s">
        <v>33</v>
      </c>
      <c r="E5" s="17" t="s">
        <v>33</v>
      </c>
      <c r="F5" s="25">
        <f>SUM(G5:I5)</f>
        <v>1284.5</v>
      </c>
      <c r="G5" s="25">
        <v>248.1</v>
      </c>
      <c r="H5" s="25">
        <v>588.1</v>
      </c>
      <c r="I5" s="25">
        <v>448.3</v>
      </c>
    </row>
    <row r="6" spans="1:9">
      <c r="A6" s="5">
        <v>1998</v>
      </c>
      <c r="B6" s="27" t="s">
        <v>33</v>
      </c>
      <c r="C6" s="15" t="s">
        <v>33</v>
      </c>
      <c r="D6" s="25" t="s">
        <v>33</v>
      </c>
      <c r="E6" s="17" t="s">
        <v>33</v>
      </c>
      <c r="F6" s="25">
        <f t="shared" ref="F6:F18" si="0">SUM(G6:I6)</f>
        <v>1340.3999999999999</v>
      </c>
      <c r="G6" s="25">
        <v>297.8</v>
      </c>
      <c r="H6" s="25">
        <v>582.29999999999995</v>
      </c>
      <c r="I6" s="25">
        <v>460.3</v>
      </c>
    </row>
    <row r="7" spans="1:9">
      <c r="A7" s="5">
        <v>1999</v>
      </c>
      <c r="B7" s="27" t="s">
        <v>33</v>
      </c>
      <c r="C7" s="15" t="s">
        <v>33</v>
      </c>
      <c r="D7" s="25" t="s">
        <v>33</v>
      </c>
      <c r="E7" s="17" t="s">
        <v>33</v>
      </c>
      <c r="F7" s="25">
        <f t="shared" si="0"/>
        <v>1394.6000000000001</v>
      </c>
      <c r="G7" s="25">
        <v>314.60000000000002</v>
      </c>
      <c r="H7" s="25">
        <v>571.20000000000005</v>
      </c>
      <c r="I7" s="25">
        <v>508.8</v>
      </c>
    </row>
    <row r="8" spans="1:9">
      <c r="A8" s="5">
        <v>2000</v>
      </c>
      <c r="B8" s="27" t="s">
        <v>33</v>
      </c>
      <c r="C8" s="15" t="s">
        <v>33</v>
      </c>
      <c r="D8" s="25" t="s">
        <v>33</v>
      </c>
      <c r="E8" s="17" t="s">
        <v>33</v>
      </c>
      <c r="F8" s="25">
        <f t="shared" si="0"/>
        <v>1502.2</v>
      </c>
      <c r="G8" s="25">
        <v>306.2</v>
      </c>
      <c r="H8" s="25">
        <v>681.7</v>
      </c>
      <c r="I8" s="25">
        <v>514.29999999999995</v>
      </c>
    </row>
    <row r="9" spans="1:9">
      <c r="A9" s="5">
        <v>2001</v>
      </c>
      <c r="B9" s="27" t="s">
        <v>33</v>
      </c>
      <c r="C9" s="15" t="s">
        <v>33</v>
      </c>
      <c r="D9" s="25" t="s">
        <v>33</v>
      </c>
      <c r="E9" s="17" t="s">
        <v>33</v>
      </c>
      <c r="F9" s="25">
        <f t="shared" si="0"/>
        <v>1585</v>
      </c>
      <c r="G9" s="25">
        <v>287.39999999999998</v>
      </c>
      <c r="H9" s="25">
        <v>738</v>
      </c>
      <c r="I9" s="25">
        <v>559.6</v>
      </c>
    </row>
    <row r="10" spans="1:9">
      <c r="A10" s="5">
        <v>2002</v>
      </c>
      <c r="B10" s="27">
        <v>19977.2</v>
      </c>
      <c r="C10" s="15">
        <v>4715.5</v>
      </c>
      <c r="D10" s="25" t="s">
        <v>33</v>
      </c>
      <c r="E10" s="17" t="s">
        <v>33</v>
      </c>
      <c r="F10" s="25">
        <f t="shared" si="0"/>
        <v>1577.6999999999998</v>
      </c>
      <c r="G10" s="25">
        <v>282.39999999999998</v>
      </c>
      <c r="H10" s="25">
        <v>750.4</v>
      </c>
      <c r="I10" s="25">
        <v>544.9</v>
      </c>
    </row>
    <row r="11" spans="1:9">
      <c r="A11" s="5">
        <v>2003</v>
      </c>
      <c r="B11" s="27">
        <v>19985.3</v>
      </c>
      <c r="C11" s="15">
        <v>4800.7</v>
      </c>
      <c r="D11" s="25" t="s">
        <v>33</v>
      </c>
      <c r="E11" s="17">
        <v>7026</v>
      </c>
      <c r="F11" s="25">
        <f t="shared" si="0"/>
        <v>1540.1</v>
      </c>
      <c r="G11" s="25">
        <v>327.5</v>
      </c>
      <c r="H11" s="25">
        <v>670</v>
      </c>
      <c r="I11" s="25">
        <v>542.6</v>
      </c>
    </row>
    <row r="12" spans="1:9">
      <c r="A12" s="5">
        <v>2004</v>
      </c>
      <c r="B12" s="27">
        <v>20306.900000000001</v>
      </c>
      <c r="C12" s="15">
        <v>5096.7</v>
      </c>
      <c r="D12" s="25">
        <v>8462.4</v>
      </c>
      <c r="E12" s="17">
        <v>6747.8</v>
      </c>
      <c r="F12" s="25">
        <f t="shared" si="0"/>
        <v>1460.6</v>
      </c>
      <c r="G12" s="25">
        <v>336.1</v>
      </c>
      <c r="H12" s="25">
        <v>583</v>
      </c>
      <c r="I12" s="25">
        <v>541.5</v>
      </c>
    </row>
    <row r="13" spans="1:9">
      <c r="A13" s="5">
        <v>2005</v>
      </c>
      <c r="B13" s="27">
        <v>20474.8</v>
      </c>
      <c r="C13" s="15">
        <v>5336.6</v>
      </c>
      <c r="D13" s="25">
        <v>8334.2000000000007</v>
      </c>
      <c r="E13" s="17">
        <v>6803.9</v>
      </c>
      <c r="F13" s="25">
        <f t="shared" si="0"/>
        <v>1460.5</v>
      </c>
      <c r="G13" s="25">
        <v>372.8</v>
      </c>
      <c r="H13" s="25">
        <v>518</v>
      </c>
      <c r="I13" s="25">
        <v>569.70000000000005</v>
      </c>
    </row>
    <row r="14" spans="1:9">
      <c r="A14" s="5">
        <v>2006</v>
      </c>
      <c r="B14" s="27">
        <v>20690.2</v>
      </c>
      <c r="C14" s="15">
        <v>5716.2</v>
      </c>
      <c r="D14" s="25">
        <v>8134.2</v>
      </c>
      <c r="E14" s="17">
        <v>6839.8</v>
      </c>
      <c r="F14" s="25">
        <f t="shared" si="0"/>
        <v>1488.5</v>
      </c>
      <c r="G14" s="25">
        <v>380.8</v>
      </c>
      <c r="H14" s="25">
        <v>524.5</v>
      </c>
      <c r="I14" s="25">
        <v>583.20000000000005</v>
      </c>
    </row>
    <row r="15" spans="1:9">
      <c r="A15" s="5">
        <v>2007</v>
      </c>
      <c r="B15" s="27">
        <v>21543.5</v>
      </c>
      <c r="C15" s="15">
        <v>6205.1</v>
      </c>
      <c r="D15" s="25">
        <v>8262</v>
      </c>
      <c r="E15" s="17">
        <v>7076.5</v>
      </c>
      <c r="F15" s="25">
        <f t="shared" si="0"/>
        <v>1612.5</v>
      </c>
      <c r="G15" s="25">
        <v>438.6</v>
      </c>
      <c r="H15" s="25">
        <v>514.20000000000005</v>
      </c>
      <c r="I15" s="25">
        <v>659.7</v>
      </c>
    </row>
    <row r="16" spans="1:9">
      <c r="A16" s="5">
        <v>2008</v>
      </c>
      <c r="B16" s="27">
        <v>21923.9</v>
      </c>
      <c r="C16" s="15">
        <v>6624.1</v>
      </c>
      <c r="D16" s="25">
        <v>8252.7000000000007</v>
      </c>
      <c r="E16" s="17">
        <v>7047</v>
      </c>
      <c r="F16" s="25">
        <f t="shared" si="0"/>
        <v>1613.5</v>
      </c>
      <c r="G16" s="25">
        <v>409.7</v>
      </c>
      <c r="H16" s="25">
        <v>507.5</v>
      </c>
      <c r="I16" s="25">
        <v>696.3</v>
      </c>
    </row>
    <row r="17" spans="1:9">
      <c r="A17" s="5">
        <v>2009</v>
      </c>
      <c r="B17" s="27">
        <v>22194.799999999999</v>
      </c>
      <c r="C17" s="15">
        <v>6676.1</v>
      </c>
      <c r="D17" s="25">
        <v>8545.7000000000007</v>
      </c>
      <c r="E17" s="17">
        <v>6973</v>
      </c>
      <c r="F17" s="25">
        <f t="shared" si="0"/>
        <v>1616.6</v>
      </c>
      <c r="G17" s="25">
        <v>387.2</v>
      </c>
      <c r="H17" s="25">
        <v>491.4</v>
      </c>
      <c r="I17" s="25">
        <v>738</v>
      </c>
    </row>
    <row r="18" spans="1:9">
      <c r="A18" s="5">
        <v>2010</v>
      </c>
      <c r="B18" s="27">
        <v>21847.3</v>
      </c>
      <c r="C18" s="15">
        <v>6662.5</v>
      </c>
      <c r="D18" s="25">
        <v>8882.6</v>
      </c>
      <c r="E18" s="17">
        <v>6302.3</v>
      </c>
      <c r="F18" s="25">
        <f t="shared" si="0"/>
        <v>1586.6</v>
      </c>
      <c r="G18" s="25">
        <v>345.5</v>
      </c>
      <c r="H18" s="25">
        <v>479.9</v>
      </c>
      <c r="I18" s="25">
        <v>761.2</v>
      </c>
    </row>
    <row r="20" spans="1:9">
      <c r="A20" s="4"/>
      <c r="B20" s="10" t="s">
        <v>21</v>
      </c>
      <c r="C20" s="8"/>
      <c r="D20" s="8"/>
      <c r="E20" s="8"/>
      <c r="F20" s="8"/>
      <c r="G20" s="8"/>
      <c r="H20" s="8"/>
      <c r="I20" s="8"/>
    </row>
    <row r="21" spans="1:9">
      <c r="A21" s="29" t="s">
        <v>22</v>
      </c>
      <c r="B21" s="18" t="str">
        <f t="shared" ref="B21:I23" si="1">IF(ISERROR((POWER(VLOOKUP(VALUE(RIGHT($A21,4)),$A$3:$I$19,COLUMN(B$19),)/VLOOKUP(VALUE(LEFT($A21,4)),$A$3:$I$19,COLUMN(B$19),),1/(VALUE(RIGHT($A21,4))-VALUE(LEFT($A21,4))))-1)*100),"n.a.",(POWER(VLOOKUP(VALUE(RIGHT($A21,4)),$A$3:$I$19,COLUMN(B$19),)/VLOOKUP(VALUE(LEFT($A21,4)),$A$3:$I$19,COLUMN(B$19),),1/(VALUE(RIGHT($A21,4))-VALUE(LEFT($A21,4))))-1)*100)</f>
        <v>n.a.</v>
      </c>
      <c r="C21" s="9" t="str">
        <f t="shared" si="1"/>
        <v>n.a.</v>
      </c>
      <c r="D21" s="9" t="str">
        <f t="shared" si="1"/>
        <v>n.a.</v>
      </c>
      <c r="E21" s="9" t="str">
        <f t="shared" si="1"/>
        <v>n.a.</v>
      </c>
      <c r="F21" s="9">
        <f t="shared" si="1"/>
        <v>1.6380702835276484</v>
      </c>
      <c r="G21" s="9">
        <f t="shared" si="1"/>
        <v>2.5801136654935108</v>
      </c>
      <c r="H21" s="9">
        <f t="shared" si="1"/>
        <v>-1.551827373039627</v>
      </c>
      <c r="I21" s="9">
        <f t="shared" si="1"/>
        <v>4.1566315370735518</v>
      </c>
    </row>
    <row r="22" spans="1:9">
      <c r="A22" s="29" t="s">
        <v>23</v>
      </c>
      <c r="B22" s="19" t="str">
        <f t="shared" si="1"/>
        <v>n.a.</v>
      </c>
      <c r="C22" s="9" t="str">
        <f t="shared" si="1"/>
        <v>n.a.</v>
      </c>
      <c r="D22" s="9" t="str">
        <f t="shared" si="1"/>
        <v>n.a.</v>
      </c>
      <c r="E22" s="9" t="str">
        <f t="shared" si="1"/>
        <v>n.a.</v>
      </c>
      <c r="F22" s="9">
        <f t="shared" si="1"/>
        <v>5.3572799335567245</v>
      </c>
      <c r="G22" s="9">
        <f t="shared" si="1"/>
        <v>7.2653549041699073</v>
      </c>
      <c r="H22" s="9">
        <f t="shared" si="1"/>
        <v>5.0462866529744854</v>
      </c>
      <c r="I22" s="9">
        <f t="shared" si="1"/>
        <v>4.6845511176870192</v>
      </c>
    </row>
    <row r="23" spans="1:9">
      <c r="A23" s="29" t="s">
        <v>24</v>
      </c>
      <c r="B23" s="19" t="str">
        <f t="shared" si="1"/>
        <v>n.a.</v>
      </c>
      <c r="C23" s="9" t="str">
        <f t="shared" si="1"/>
        <v>n.a.</v>
      </c>
      <c r="D23" s="9" t="str">
        <f t="shared" si="1"/>
        <v>n.a.</v>
      </c>
      <c r="E23" s="9" t="str">
        <f t="shared" si="1"/>
        <v>n.a.</v>
      </c>
      <c r="F23" s="9">
        <f t="shared" si="1"/>
        <v>0.54812334537805985</v>
      </c>
      <c r="G23" s="9">
        <f t="shared" si="1"/>
        <v>1.2148618186399673</v>
      </c>
      <c r="H23" s="9">
        <f t="shared" si="1"/>
        <v>-3.4492291259739627</v>
      </c>
      <c r="I23" s="9">
        <f t="shared" si="1"/>
        <v>3.9987754187361002</v>
      </c>
    </row>
    <row r="27" spans="1:9" ht="22.5">
      <c r="A27" s="4"/>
      <c r="B27" s="26" t="s">
        <v>200</v>
      </c>
      <c r="C27" s="14" t="s">
        <v>65</v>
      </c>
      <c r="D27" s="3" t="s">
        <v>66</v>
      </c>
      <c r="E27" s="16" t="s">
        <v>67</v>
      </c>
      <c r="F27" s="3" t="s">
        <v>68</v>
      </c>
      <c r="G27" s="3" t="s">
        <v>69</v>
      </c>
      <c r="H27" s="3" t="s">
        <v>70</v>
      </c>
      <c r="I27" s="3" t="s">
        <v>71</v>
      </c>
    </row>
    <row r="28" spans="1:9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</row>
    <row r="29" spans="1:9">
      <c r="A29" s="5">
        <v>1997</v>
      </c>
      <c r="B29" s="28" t="str">
        <f>IF(ISERROR((B5/$B5)*100),"..",(B5/$B5)*100)</f>
        <v>..</v>
      </c>
      <c r="C29" s="22" t="str">
        <f t="shared" ref="C29:I29" si="2">IF(ISERROR((C5/$B5)*100),"..",(C5/$B5)*100)</f>
        <v>..</v>
      </c>
      <c r="D29" s="24" t="str">
        <f t="shared" si="2"/>
        <v>..</v>
      </c>
      <c r="E29" s="23" t="str">
        <f t="shared" si="2"/>
        <v>..</v>
      </c>
      <c r="F29" s="24" t="str">
        <f t="shared" si="2"/>
        <v>..</v>
      </c>
      <c r="G29" s="24" t="str">
        <f t="shared" si="2"/>
        <v>..</v>
      </c>
      <c r="H29" s="24" t="str">
        <f t="shared" si="2"/>
        <v>..</v>
      </c>
      <c r="I29" s="24" t="str">
        <f t="shared" si="2"/>
        <v>..</v>
      </c>
    </row>
    <row r="30" spans="1:9">
      <c r="A30" s="5">
        <v>1998</v>
      </c>
      <c r="B30" s="28" t="str">
        <f t="shared" ref="B30:I42" si="3">IF(ISERROR((B6/$B6)*100),"..",(B6/$B6)*100)</f>
        <v>..</v>
      </c>
      <c r="C30" s="22" t="str">
        <f t="shared" si="3"/>
        <v>..</v>
      </c>
      <c r="D30" s="24" t="str">
        <f t="shared" si="3"/>
        <v>..</v>
      </c>
      <c r="E30" s="23" t="str">
        <f t="shared" si="3"/>
        <v>..</v>
      </c>
      <c r="F30" s="24" t="str">
        <f t="shared" si="3"/>
        <v>..</v>
      </c>
      <c r="G30" s="24" t="str">
        <f t="shared" si="3"/>
        <v>..</v>
      </c>
      <c r="H30" s="24" t="str">
        <f t="shared" si="3"/>
        <v>..</v>
      </c>
      <c r="I30" s="24" t="str">
        <f t="shared" si="3"/>
        <v>..</v>
      </c>
    </row>
    <row r="31" spans="1:9">
      <c r="A31" s="5">
        <v>1999</v>
      </c>
      <c r="B31" s="28" t="str">
        <f t="shared" si="3"/>
        <v>..</v>
      </c>
      <c r="C31" s="22" t="str">
        <f t="shared" si="3"/>
        <v>..</v>
      </c>
      <c r="D31" s="24" t="str">
        <f t="shared" si="3"/>
        <v>..</v>
      </c>
      <c r="E31" s="23" t="str">
        <f t="shared" si="3"/>
        <v>..</v>
      </c>
      <c r="F31" s="24" t="str">
        <f t="shared" si="3"/>
        <v>..</v>
      </c>
      <c r="G31" s="24" t="str">
        <f t="shared" si="3"/>
        <v>..</v>
      </c>
      <c r="H31" s="24" t="str">
        <f t="shared" si="3"/>
        <v>..</v>
      </c>
      <c r="I31" s="24" t="str">
        <f t="shared" si="3"/>
        <v>..</v>
      </c>
    </row>
    <row r="32" spans="1:9">
      <c r="A32" s="5">
        <v>2000</v>
      </c>
      <c r="B32" s="28" t="str">
        <f t="shared" si="3"/>
        <v>..</v>
      </c>
      <c r="C32" s="22" t="str">
        <f t="shared" si="3"/>
        <v>..</v>
      </c>
      <c r="D32" s="24" t="str">
        <f t="shared" si="3"/>
        <v>..</v>
      </c>
      <c r="E32" s="23" t="str">
        <f t="shared" si="3"/>
        <v>..</v>
      </c>
      <c r="F32" s="24" t="str">
        <f t="shared" si="3"/>
        <v>..</v>
      </c>
      <c r="G32" s="24" t="str">
        <f t="shared" si="3"/>
        <v>..</v>
      </c>
      <c r="H32" s="24" t="str">
        <f t="shared" si="3"/>
        <v>..</v>
      </c>
      <c r="I32" s="24" t="str">
        <f t="shared" si="3"/>
        <v>..</v>
      </c>
    </row>
    <row r="33" spans="1:9">
      <c r="A33" s="5">
        <v>2001</v>
      </c>
      <c r="B33" s="28" t="str">
        <f t="shared" si="3"/>
        <v>..</v>
      </c>
      <c r="C33" s="22" t="str">
        <f t="shared" si="3"/>
        <v>..</v>
      </c>
      <c r="D33" s="24" t="str">
        <f t="shared" si="3"/>
        <v>..</v>
      </c>
      <c r="E33" s="23" t="str">
        <f t="shared" si="3"/>
        <v>..</v>
      </c>
      <c r="F33" s="24" t="str">
        <f t="shared" si="3"/>
        <v>..</v>
      </c>
      <c r="G33" s="24" t="str">
        <f t="shared" si="3"/>
        <v>..</v>
      </c>
      <c r="H33" s="24" t="str">
        <f t="shared" si="3"/>
        <v>..</v>
      </c>
      <c r="I33" s="24" t="str">
        <f t="shared" si="3"/>
        <v>..</v>
      </c>
    </row>
    <row r="34" spans="1:9">
      <c r="A34" s="5">
        <v>2002</v>
      </c>
      <c r="B34" s="28">
        <f t="shared" si="3"/>
        <v>100</v>
      </c>
      <c r="C34" s="22">
        <f t="shared" si="3"/>
        <v>23.604409026289968</v>
      </c>
      <c r="D34" s="24" t="str">
        <f t="shared" si="3"/>
        <v>..</v>
      </c>
      <c r="E34" s="23" t="str">
        <f t="shared" si="3"/>
        <v>..</v>
      </c>
      <c r="F34" s="24">
        <f t="shared" si="3"/>
        <v>7.8975031535950961</v>
      </c>
      <c r="G34" s="24">
        <f t="shared" si="3"/>
        <v>1.4136115171295274</v>
      </c>
      <c r="H34" s="24">
        <f t="shared" si="3"/>
        <v>3.7562821616642967</v>
      </c>
      <c r="I34" s="24">
        <f t="shared" si="3"/>
        <v>2.7276094748012731</v>
      </c>
    </row>
    <row r="35" spans="1:9">
      <c r="A35" s="5">
        <v>2003</v>
      </c>
      <c r="B35" s="28">
        <f t="shared" si="3"/>
        <v>100</v>
      </c>
      <c r="C35" s="22">
        <f t="shared" si="3"/>
        <v>24.021155549328757</v>
      </c>
      <c r="D35" s="24" t="str">
        <f t="shared" si="3"/>
        <v>..</v>
      </c>
      <c r="E35" s="23">
        <f t="shared" si="3"/>
        <v>35.155839542063418</v>
      </c>
      <c r="F35" s="24">
        <f t="shared" si="3"/>
        <v>7.7061640305624639</v>
      </c>
      <c r="G35" s="24">
        <f t="shared" si="3"/>
        <v>1.6387044477691102</v>
      </c>
      <c r="H35" s="24">
        <f t="shared" si="3"/>
        <v>3.3524640610848975</v>
      </c>
      <c r="I35" s="24">
        <f t="shared" si="3"/>
        <v>2.714995521708456</v>
      </c>
    </row>
    <row r="36" spans="1:9">
      <c r="A36" s="5">
        <v>2004</v>
      </c>
      <c r="B36" s="28">
        <f t="shared" si="3"/>
        <v>100</v>
      </c>
      <c r="C36" s="22">
        <f t="shared" si="3"/>
        <v>25.098365580172256</v>
      </c>
      <c r="D36" s="24">
        <f t="shared" si="3"/>
        <v>41.672534951174228</v>
      </c>
      <c r="E36" s="23">
        <f t="shared" si="3"/>
        <v>33.229099468653509</v>
      </c>
      <c r="F36" s="24">
        <f t="shared" si="3"/>
        <v>7.1926291063628609</v>
      </c>
      <c r="G36" s="24">
        <f t="shared" si="3"/>
        <v>1.6551024528608502</v>
      </c>
      <c r="H36" s="24">
        <f t="shared" si="3"/>
        <v>2.8709453437009094</v>
      </c>
      <c r="I36" s="24">
        <f t="shared" si="3"/>
        <v>2.666581309801102</v>
      </c>
    </row>
    <row r="37" spans="1:9">
      <c r="A37" s="5">
        <v>2005</v>
      </c>
      <c r="B37" s="28">
        <f t="shared" si="3"/>
        <v>100</v>
      </c>
      <c r="C37" s="22">
        <f t="shared" si="3"/>
        <v>26.064235059683128</v>
      </c>
      <c r="D37" s="24">
        <f t="shared" si="3"/>
        <v>40.704671107898491</v>
      </c>
      <c r="E37" s="23">
        <f t="shared" si="3"/>
        <v>33.23060542715924</v>
      </c>
      <c r="F37" s="24">
        <f t="shared" si="3"/>
        <v>7.1331588098540646</v>
      </c>
      <c r="G37" s="24">
        <f t="shared" si="3"/>
        <v>1.8207748061031124</v>
      </c>
      <c r="H37" s="24">
        <f t="shared" si="3"/>
        <v>2.5299392423857618</v>
      </c>
      <c r="I37" s="24">
        <f t="shared" si="3"/>
        <v>2.7824447613651904</v>
      </c>
    </row>
    <row r="38" spans="1:9">
      <c r="A38" s="5">
        <v>2006</v>
      </c>
      <c r="B38" s="28">
        <f t="shared" si="3"/>
        <v>100</v>
      </c>
      <c r="C38" s="22">
        <f t="shared" si="3"/>
        <v>27.62757247392485</v>
      </c>
      <c r="D38" s="24">
        <f t="shared" si="3"/>
        <v>39.31426472436226</v>
      </c>
      <c r="E38" s="23">
        <f t="shared" si="3"/>
        <v>33.058162801712889</v>
      </c>
      <c r="F38" s="24">
        <f t="shared" si="3"/>
        <v>7.194227218683241</v>
      </c>
      <c r="G38" s="24">
        <f t="shared" si="3"/>
        <v>1.8404848672318297</v>
      </c>
      <c r="H38" s="24">
        <f t="shared" si="3"/>
        <v>2.5350165778967817</v>
      </c>
      <c r="I38" s="24">
        <f t="shared" si="3"/>
        <v>2.8187257735546298</v>
      </c>
    </row>
    <row r="39" spans="1:9">
      <c r="A39" s="5">
        <v>2007</v>
      </c>
      <c r="B39" s="28">
        <f t="shared" si="3"/>
        <v>100</v>
      </c>
      <c r="C39" s="22">
        <f t="shared" si="3"/>
        <v>28.80265509318356</v>
      </c>
      <c r="D39" s="24">
        <f t="shared" si="3"/>
        <v>38.350314480005572</v>
      </c>
      <c r="E39" s="23">
        <f t="shared" si="3"/>
        <v>32.847494603940866</v>
      </c>
      <c r="F39" s="24">
        <f t="shared" si="3"/>
        <v>7.4848562211339846</v>
      </c>
      <c r="G39" s="24">
        <f t="shared" si="3"/>
        <v>2.0358808921484441</v>
      </c>
      <c r="H39" s="24">
        <f t="shared" si="3"/>
        <v>2.3867988024230047</v>
      </c>
      <c r="I39" s="24">
        <f t="shared" si="3"/>
        <v>3.0621765265625362</v>
      </c>
    </row>
    <row r="40" spans="1:9">
      <c r="A40" s="5">
        <v>2008</v>
      </c>
      <c r="B40" s="28">
        <f t="shared" si="3"/>
        <v>100</v>
      </c>
      <c r="C40" s="22">
        <f t="shared" si="3"/>
        <v>30.214058630079503</v>
      </c>
      <c r="D40" s="24">
        <f t="shared" si="3"/>
        <v>37.642481492800094</v>
      </c>
      <c r="E40" s="23">
        <f t="shared" si="3"/>
        <v>32.143003753894149</v>
      </c>
      <c r="F40" s="24">
        <f t="shared" si="3"/>
        <v>7.3595482555567209</v>
      </c>
      <c r="G40" s="24">
        <f t="shared" si="3"/>
        <v>1.8687368579495434</v>
      </c>
      <c r="H40" s="24">
        <f t="shared" si="3"/>
        <v>2.3148253732228294</v>
      </c>
      <c r="I40" s="24">
        <f t="shared" si="3"/>
        <v>3.1759860243843474</v>
      </c>
    </row>
    <row r="41" spans="1:9">
      <c r="A41" s="5">
        <v>2009</v>
      </c>
      <c r="B41" s="28">
        <f t="shared" si="3"/>
        <v>100</v>
      </c>
      <c r="C41" s="22">
        <f t="shared" si="3"/>
        <v>30.079568187142936</v>
      </c>
      <c r="D41" s="24">
        <f t="shared" si="3"/>
        <v>38.503162903022336</v>
      </c>
      <c r="E41" s="23">
        <f t="shared" si="3"/>
        <v>31.417268909834739</v>
      </c>
      <c r="F41" s="24">
        <f t="shared" si="3"/>
        <v>7.2836880710797125</v>
      </c>
      <c r="G41" s="24">
        <f t="shared" si="3"/>
        <v>1.7445527781282104</v>
      </c>
      <c r="H41" s="24">
        <f t="shared" si="3"/>
        <v>2.2140321156306881</v>
      </c>
      <c r="I41" s="24">
        <f t="shared" si="3"/>
        <v>3.3251031773208135</v>
      </c>
    </row>
    <row r="42" spans="1:9">
      <c r="A42" s="5">
        <v>2010</v>
      </c>
      <c r="B42" s="28">
        <f t="shared" si="3"/>
        <v>100</v>
      </c>
      <c r="C42" s="22">
        <f t="shared" si="3"/>
        <v>30.495759201365846</v>
      </c>
      <c r="D42" s="24">
        <f t="shared" si="3"/>
        <v>40.657655637081014</v>
      </c>
      <c r="E42" s="23">
        <f t="shared" si="3"/>
        <v>28.847042884017704</v>
      </c>
      <c r="F42" s="24">
        <f t="shared" si="3"/>
        <v>7.2622246227222593</v>
      </c>
      <c r="G42" s="24">
        <f t="shared" si="3"/>
        <v>1.5814311150576958</v>
      </c>
      <c r="H42" s="24">
        <f t="shared" si="3"/>
        <v>2.1966101074274622</v>
      </c>
      <c r="I42" s="24">
        <f t="shared" si="3"/>
        <v>3.484183400237101</v>
      </c>
    </row>
    <row r="44" spans="1:9">
      <c r="B44" s="1" t="s">
        <v>141</v>
      </c>
      <c r="C44" s="1" t="s">
        <v>201</v>
      </c>
    </row>
    <row r="45" spans="1:9">
      <c r="B45" s="37"/>
      <c r="C45" s="1" t="s">
        <v>146</v>
      </c>
    </row>
    <row r="46" spans="1:9">
      <c r="B46" s="1" t="s">
        <v>20</v>
      </c>
      <c r="C46" s="1" t="s">
        <v>256</v>
      </c>
    </row>
    <row r="49" spans="1:9" ht="12.75">
      <c r="B49" s="7" t="str">
        <f>'Table of Contents'!B82</f>
        <v>Table 63: Real Net Capital Stock (Fixed, Non-Res) by Asset Type, Nova Scotia, Business Sector Industries, 1997-2010</v>
      </c>
    </row>
    <row r="51" spans="1:9" ht="22.5">
      <c r="A51" s="4"/>
      <c r="B51" s="26" t="s">
        <v>200</v>
      </c>
      <c r="C51" s="14" t="s">
        <v>65</v>
      </c>
      <c r="D51" s="3" t="s">
        <v>66</v>
      </c>
      <c r="E51" s="16" t="s">
        <v>67</v>
      </c>
      <c r="F51" s="3" t="s">
        <v>68</v>
      </c>
      <c r="G51" s="3" t="s">
        <v>69</v>
      </c>
      <c r="H51" s="3" t="s">
        <v>70</v>
      </c>
      <c r="I51" s="3" t="s">
        <v>71</v>
      </c>
    </row>
    <row r="52" spans="1:9" ht="11.25" customHeight="1">
      <c r="A52" s="5"/>
      <c r="B52" s="77" t="s">
        <v>60</v>
      </c>
      <c r="C52" s="78"/>
      <c r="D52" s="78"/>
      <c r="E52" s="78"/>
      <c r="F52" s="78"/>
      <c r="G52" s="78"/>
      <c r="H52" s="78"/>
      <c r="I52" s="78"/>
    </row>
    <row r="53" spans="1:9">
      <c r="A53" s="5">
        <v>1997</v>
      </c>
      <c r="B53" s="27">
        <v>16368.9</v>
      </c>
      <c r="C53" s="15">
        <v>4542</v>
      </c>
      <c r="D53" s="25">
        <v>5316.5</v>
      </c>
      <c r="E53" s="17">
        <v>6500</v>
      </c>
      <c r="F53" s="25">
        <f>SUM(G53:I53)</f>
        <v>1207.5999999999999</v>
      </c>
      <c r="G53" s="25">
        <v>118.4</v>
      </c>
      <c r="H53" s="25">
        <v>625.20000000000005</v>
      </c>
      <c r="I53" s="25">
        <v>464</v>
      </c>
    </row>
    <row r="54" spans="1:9">
      <c r="A54" s="5">
        <v>1998</v>
      </c>
      <c r="B54" s="27">
        <v>17268.099999999999</v>
      </c>
      <c r="C54" s="15">
        <v>4597.5</v>
      </c>
      <c r="D54" s="25">
        <v>6158.1</v>
      </c>
      <c r="E54" s="17">
        <v>6505.3</v>
      </c>
      <c r="F54" s="25">
        <f t="shared" ref="F54:F66" si="4">SUM(G54:I54)</f>
        <v>1213.3</v>
      </c>
      <c r="G54" s="25">
        <v>164</v>
      </c>
      <c r="H54" s="25">
        <v>579.1</v>
      </c>
      <c r="I54" s="25">
        <v>470.2</v>
      </c>
    </row>
    <row r="55" spans="1:9">
      <c r="A55" s="5">
        <v>1999</v>
      </c>
      <c r="B55" s="27">
        <v>18786.5</v>
      </c>
      <c r="C55" s="15">
        <v>4677.8</v>
      </c>
      <c r="D55" s="25">
        <v>7369.9</v>
      </c>
      <c r="E55" s="17">
        <v>6739.8</v>
      </c>
      <c r="F55" s="25">
        <f t="shared" si="4"/>
        <v>1314.6</v>
      </c>
      <c r="G55" s="25">
        <v>217.4</v>
      </c>
      <c r="H55" s="25">
        <v>574.9</v>
      </c>
      <c r="I55" s="25">
        <v>522.29999999999995</v>
      </c>
    </row>
    <row r="56" spans="1:9">
      <c r="A56" s="5">
        <v>2000</v>
      </c>
      <c r="B56" s="27">
        <v>19216.8</v>
      </c>
      <c r="C56" s="15">
        <v>4710.5</v>
      </c>
      <c r="D56" s="25">
        <v>7567.8</v>
      </c>
      <c r="E56" s="17">
        <v>6939.2</v>
      </c>
      <c r="F56" s="25">
        <f t="shared" si="4"/>
        <v>1448.8</v>
      </c>
      <c r="G56" s="25">
        <v>243.2</v>
      </c>
      <c r="H56" s="25">
        <v>693.1</v>
      </c>
      <c r="I56" s="25">
        <v>512.5</v>
      </c>
    </row>
    <row r="57" spans="1:9">
      <c r="A57" s="5">
        <v>2001</v>
      </c>
      <c r="B57" s="27">
        <v>19546.099999999999</v>
      </c>
      <c r="C57" s="15">
        <v>4761.1000000000004</v>
      </c>
      <c r="D57" s="25">
        <v>7752.4</v>
      </c>
      <c r="E57" s="17">
        <v>7033.8</v>
      </c>
      <c r="F57" s="25">
        <f t="shared" si="4"/>
        <v>1528.4</v>
      </c>
      <c r="G57" s="25">
        <v>254.6</v>
      </c>
      <c r="H57" s="25">
        <v>727.4</v>
      </c>
      <c r="I57" s="25">
        <v>546.4</v>
      </c>
    </row>
    <row r="58" spans="1:9">
      <c r="A58" s="5">
        <v>2002</v>
      </c>
      <c r="B58" s="27">
        <v>19977.2</v>
      </c>
      <c r="C58" s="15">
        <v>4715.5</v>
      </c>
      <c r="D58" s="25">
        <v>7949.4</v>
      </c>
      <c r="E58" s="17">
        <v>7312.2</v>
      </c>
      <c r="F58" s="25">
        <f t="shared" si="4"/>
        <v>1577.6999999999998</v>
      </c>
      <c r="G58" s="25">
        <v>282.39999999999998</v>
      </c>
      <c r="H58" s="25">
        <v>750.4</v>
      </c>
      <c r="I58" s="25">
        <v>544.9</v>
      </c>
    </row>
    <row r="59" spans="1:9">
      <c r="A59" s="5">
        <v>2003</v>
      </c>
      <c r="B59" s="27">
        <v>20118.099999999999</v>
      </c>
      <c r="C59" s="15">
        <v>4641.7</v>
      </c>
      <c r="D59" s="25">
        <v>8119.4</v>
      </c>
      <c r="E59" s="17">
        <v>7358.3</v>
      </c>
      <c r="F59" s="25">
        <f t="shared" si="4"/>
        <v>1674.4</v>
      </c>
      <c r="G59" s="25">
        <v>368</v>
      </c>
      <c r="H59" s="25">
        <v>742</v>
      </c>
      <c r="I59" s="25">
        <v>564.4</v>
      </c>
    </row>
    <row r="60" spans="1:9">
      <c r="A60" s="5">
        <v>2004</v>
      </c>
      <c r="B60" s="27">
        <v>20153.5</v>
      </c>
      <c r="C60" s="15">
        <v>4679.6000000000004</v>
      </c>
      <c r="D60" s="25">
        <v>8108.4</v>
      </c>
      <c r="E60" s="17">
        <v>7365.1</v>
      </c>
      <c r="F60" s="25">
        <f t="shared" si="4"/>
        <v>1749.3</v>
      </c>
      <c r="G60" s="25">
        <v>448.8</v>
      </c>
      <c r="H60" s="25">
        <v>718</v>
      </c>
      <c r="I60" s="25">
        <v>582.5</v>
      </c>
    </row>
    <row r="61" spans="1:9">
      <c r="A61" s="5">
        <v>2005</v>
      </c>
      <c r="B61" s="27">
        <v>20135.900000000001</v>
      </c>
      <c r="C61" s="15">
        <v>4666.8999999999996</v>
      </c>
      <c r="D61" s="25">
        <v>7872.4</v>
      </c>
      <c r="E61" s="17">
        <v>7635.3</v>
      </c>
      <c r="F61" s="25">
        <f t="shared" si="4"/>
        <v>1897</v>
      </c>
      <c r="G61" s="25">
        <v>583.29999999999995</v>
      </c>
      <c r="H61" s="25">
        <v>682.5</v>
      </c>
      <c r="I61" s="25">
        <v>631.20000000000005</v>
      </c>
    </row>
    <row r="62" spans="1:9">
      <c r="A62" s="5">
        <v>2006</v>
      </c>
      <c r="B62" s="27">
        <v>20074.599999999999</v>
      </c>
      <c r="C62" s="15">
        <v>4733.6000000000004</v>
      </c>
      <c r="D62" s="25">
        <v>7565.7</v>
      </c>
      <c r="E62" s="17">
        <v>7846.1</v>
      </c>
      <c r="F62" s="25">
        <f t="shared" si="4"/>
        <v>2071.1</v>
      </c>
      <c r="G62" s="25">
        <v>675.1</v>
      </c>
      <c r="H62" s="25">
        <v>727.4</v>
      </c>
      <c r="I62" s="25">
        <v>668.6</v>
      </c>
    </row>
    <row r="63" spans="1:9">
      <c r="A63" s="5">
        <v>2007</v>
      </c>
      <c r="B63" s="27">
        <v>20056.599999999999</v>
      </c>
      <c r="C63" s="15">
        <v>4815.1000000000004</v>
      </c>
      <c r="D63" s="25">
        <v>7123.3</v>
      </c>
      <c r="E63" s="17">
        <v>8278.5</v>
      </c>
      <c r="F63" s="25">
        <f t="shared" si="4"/>
        <v>2372</v>
      </c>
      <c r="G63" s="25">
        <v>853.4</v>
      </c>
      <c r="H63" s="25">
        <v>756.1</v>
      </c>
      <c r="I63" s="25">
        <v>762.5</v>
      </c>
    </row>
    <row r="64" spans="1:9">
      <c r="A64" s="5">
        <v>2008</v>
      </c>
      <c r="B64" s="27">
        <v>19701.3</v>
      </c>
      <c r="C64" s="15">
        <v>4912.8</v>
      </c>
      <c r="D64" s="25">
        <v>6786.1</v>
      </c>
      <c r="E64" s="17">
        <v>8142.5</v>
      </c>
      <c r="F64" s="25">
        <f t="shared" si="4"/>
        <v>2395.9</v>
      </c>
      <c r="G64" s="25">
        <v>860.6</v>
      </c>
      <c r="H64" s="25">
        <v>751.8</v>
      </c>
      <c r="I64" s="25">
        <v>783.5</v>
      </c>
    </row>
    <row r="65" spans="1:9">
      <c r="A65" s="5">
        <v>2009</v>
      </c>
      <c r="B65" s="27">
        <v>19379.599999999999</v>
      </c>
      <c r="C65" s="15">
        <v>4912.3</v>
      </c>
      <c r="D65" s="25">
        <v>6863</v>
      </c>
      <c r="E65" s="17">
        <v>7628.5</v>
      </c>
      <c r="F65" s="25">
        <f t="shared" si="4"/>
        <v>2284.5</v>
      </c>
      <c r="G65" s="25">
        <v>790.2</v>
      </c>
      <c r="H65" s="25">
        <v>693.1</v>
      </c>
      <c r="I65" s="25">
        <v>801.2</v>
      </c>
    </row>
    <row r="66" spans="1:9">
      <c r="A66" s="5">
        <v>2010</v>
      </c>
      <c r="B66" s="27">
        <v>19105.8</v>
      </c>
      <c r="C66" s="15">
        <v>4805.7</v>
      </c>
      <c r="D66" s="25">
        <v>6937.5</v>
      </c>
      <c r="E66" s="17">
        <v>7334</v>
      </c>
      <c r="F66" s="25">
        <f t="shared" si="4"/>
        <v>2381.3000000000002</v>
      </c>
      <c r="G66" s="25">
        <v>809</v>
      </c>
      <c r="H66" s="25">
        <v>736</v>
      </c>
      <c r="I66" s="25">
        <v>836.3</v>
      </c>
    </row>
    <row r="68" spans="1:9">
      <c r="A68" s="4"/>
      <c r="B68" s="10" t="s">
        <v>21</v>
      </c>
      <c r="C68" s="8"/>
      <c r="D68" s="8"/>
      <c r="E68" s="8"/>
      <c r="F68" s="8"/>
      <c r="G68" s="8"/>
      <c r="H68" s="8"/>
      <c r="I68" s="8"/>
    </row>
    <row r="69" spans="1:9">
      <c r="A69" s="29" t="s">
        <v>22</v>
      </c>
      <c r="B69" s="18">
        <f t="shared" ref="B69:I71" si="5">IF(ISERROR((POWER(VLOOKUP(VALUE(RIGHT($A69,4)),$A$51:$I$67,COLUMN(B$67),)/VLOOKUP(VALUE(LEFT($A69,4)),$A$51:$I$67,COLUMN(B$67),),1/(VALUE(RIGHT($A69,4))-VALUE(LEFT($A69,4))))-1)*100),"n.a.",(POWER(VLOOKUP(VALUE(RIGHT($A69,4)),$A$51:$I$67,COLUMN(B$67),)/VLOOKUP(VALUE(LEFT($A69,4)),$A$51:$I$67,COLUMN(B$67),),1/(VALUE(RIGHT($A69,4))-VALUE(LEFT($A69,4))))-1)*100)</f>
        <v>1.1963984307726605</v>
      </c>
      <c r="C69" s="9">
        <f t="shared" si="5"/>
        <v>0.4350611141797911</v>
      </c>
      <c r="D69" s="9">
        <f t="shared" si="5"/>
        <v>2.0682226109600244</v>
      </c>
      <c r="E69" s="20">
        <f t="shared" si="5"/>
        <v>0.93293179769295964</v>
      </c>
      <c r="F69" s="9">
        <f t="shared" si="5"/>
        <v>5.3619800522225702</v>
      </c>
      <c r="G69" s="9">
        <f t="shared" si="5"/>
        <v>15.931046260341454</v>
      </c>
      <c r="H69" s="9">
        <f t="shared" si="5"/>
        <v>1.2629745404836523</v>
      </c>
      <c r="I69" s="9">
        <f t="shared" si="5"/>
        <v>4.6358042277182321</v>
      </c>
    </row>
    <row r="70" spans="1:9">
      <c r="A70" s="29" t="s">
        <v>23</v>
      </c>
      <c r="B70" s="19">
        <f t="shared" si="5"/>
        <v>5.4922426108744427</v>
      </c>
      <c r="C70" s="9">
        <f t="shared" si="5"/>
        <v>1.2216221117354875</v>
      </c>
      <c r="D70" s="9">
        <f t="shared" si="5"/>
        <v>12.490179375952049</v>
      </c>
      <c r="E70" s="21">
        <f t="shared" si="5"/>
        <v>2.2034013357188797</v>
      </c>
      <c r="F70" s="9">
        <f t="shared" si="5"/>
        <v>6.2580343368409563</v>
      </c>
      <c r="G70" s="9">
        <f t="shared" si="5"/>
        <v>27.117094024295074</v>
      </c>
      <c r="H70" s="9">
        <f t="shared" si="5"/>
        <v>3.4964952120914994</v>
      </c>
      <c r="I70" s="9">
        <f t="shared" si="5"/>
        <v>3.369392289880313</v>
      </c>
    </row>
    <row r="71" spans="1:9">
      <c r="A71" s="29" t="s">
        <v>24</v>
      </c>
      <c r="B71" s="19">
        <f t="shared" si="5"/>
        <v>-5.7912649819813478E-2</v>
      </c>
      <c r="C71" s="9">
        <f t="shared" si="5"/>
        <v>0.20028684555672971</v>
      </c>
      <c r="D71" s="9">
        <f t="shared" si="5"/>
        <v>-0.86583908788583352</v>
      </c>
      <c r="E71" s="21">
        <f t="shared" si="5"/>
        <v>0.5548795408677476</v>
      </c>
      <c r="F71" s="9">
        <f t="shared" si="5"/>
        <v>5.0946401471615221</v>
      </c>
      <c r="G71" s="9">
        <f t="shared" si="5"/>
        <v>12.771276162220824</v>
      </c>
      <c r="H71" s="9">
        <f t="shared" si="5"/>
        <v>0.60236526488151032</v>
      </c>
      <c r="I71" s="9">
        <f t="shared" si="5"/>
        <v>5.0187446736033037</v>
      </c>
    </row>
    <row r="73" spans="1:9">
      <c r="B73" s="1" t="s">
        <v>141</v>
      </c>
      <c r="C73" s="1" t="s">
        <v>142</v>
      </c>
    </row>
    <row r="74" spans="1:9">
      <c r="B74" s="1" t="s">
        <v>20</v>
      </c>
      <c r="C74" s="1" t="s">
        <v>255</v>
      </c>
    </row>
  </sheetData>
  <mergeCells count="3">
    <mergeCell ref="B4:I4"/>
    <mergeCell ref="B28:I28"/>
    <mergeCell ref="B52:I52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rowBreaks count="1" manualBreakCount="1">
    <brk id="47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Contents'!B83</f>
        <v>Table 64: Investment Intensity, Nova Scotia, Business Sector Industries, 1997-2010</v>
      </c>
      <c r="K1" s="7" t="str">
        <f>B1 &amp; " (continued)"</f>
        <v>Table 64: Investment Intensity, Nova Scotia, Business Sector Industries, 1997-2010 (continued)</v>
      </c>
      <c r="L1" s="7"/>
      <c r="V1" s="7" t="str">
        <f>K1</f>
        <v>Table 64: Investment Intensity,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220</v>
      </c>
      <c r="C4" s="78"/>
      <c r="D4" s="78"/>
      <c r="E4" s="78"/>
      <c r="F4" s="78"/>
      <c r="G4" s="78"/>
      <c r="H4" s="78"/>
      <c r="I4" s="78"/>
      <c r="J4" s="78"/>
      <c r="K4" s="78" t="s">
        <v>220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220</v>
      </c>
      <c r="W4" s="76"/>
      <c r="X4" s="76"/>
      <c r="Y4" s="76"/>
    </row>
    <row r="5" spans="1:25">
      <c r="A5" s="5">
        <v>1997</v>
      </c>
      <c r="B5" s="28">
        <f>IF(ISERROR(Gross_Inv_NS!B53/Hrs_Wkd_NS!B5),"..",Gross_Inv_NS!B53/Hrs_Wkd_NS!B5)</f>
        <v>5.0581023654619983</v>
      </c>
      <c r="C5" s="22" t="str">
        <f>IF(ISERROR(Gross_Inv_NS!C53/Hrs_Wkd_NS!C5),"..",Gross_Inv_NS!C53/Hrs_Wkd_NS!C5)</f>
        <v>..</v>
      </c>
      <c r="D5" s="24">
        <f>IF(ISERROR(Gross_Inv_NS!D53/Hrs_Wkd_NS!D5),"..",Gross_Inv_NS!D53/Hrs_Wkd_NS!D5)</f>
        <v>3.1786886300752846</v>
      </c>
      <c r="E5" s="24">
        <f>IF(ISERROR(Gross_Inv_NS!E53/Hrs_Wkd_NS!E5),"..",Gross_Inv_NS!E53/Hrs_Wkd_NS!E5)</f>
        <v>22.10482985729967</v>
      </c>
      <c r="F5" s="24" t="str">
        <f>IF(ISERROR(Gross_Inv_NS!F53/Hrs_Wkd_NS!F5),"..",Gross_Inv_NS!F53/Hrs_Wkd_NS!F5)</f>
        <v>..</v>
      </c>
      <c r="G5" s="24">
        <f>IF(ISERROR(Gross_Inv_NS!G53/Hrs_Wkd_NS!G5),"..",Gross_Inv_NS!G53/Hrs_Wkd_NS!G5)</f>
        <v>1.4066637246248896</v>
      </c>
      <c r="H5" s="24">
        <f>IF(ISERROR(Gross_Inv_NS!H53/Hrs_Wkd_NS!H5),"..",Gross_Inv_NS!H53/Hrs_Wkd_NS!H5)</f>
        <v>13.413499777565079</v>
      </c>
      <c r="I5" s="24" t="str">
        <f>IF(ISERROR(Gross_Inv_NS!I53/Hrs_Wkd_NS!I5),"..",Gross_Inv_NS!I53/Hrs_Wkd_NS!I5)</f>
        <v>..</v>
      </c>
      <c r="J5" s="23" t="str">
        <f>IF(ISERROR(Gross_Inv_NS!J53/Hrs_Wkd_NS!J5),"..",Gross_Inv_NS!J53/Hrs_Wkd_NS!J5)</f>
        <v>..</v>
      </c>
      <c r="K5" s="24" t="str">
        <f>IF(ISERROR(Gross_Inv_NS!K53/Hrs_Wkd_NS!K5),"..",Gross_Inv_NS!K53/Hrs_Wkd_NS!K5)</f>
        <v>..</v>
      </c>
      <c r="L5" s="24" t="str">
        <f>IF(ISERROR(Gross_Inv_NS!L53/Hrs_Wkd_NS!L5),"..",Gross_Inv_NS!L53/Hrs_Wkd_NS!L5)</f>
        <v>..</v>
      </c>
      <c r="M5" s="24">
        <f>IF(ISERROR(Gross_Inv_NS!M53/Hrs_Wkd_NS!M5),"..",Gross_Inv_NS!M53/Hrs_Wkd_NS!M5)</f>
        <v>1.2067025134425409</v>
      </c>
      <c r="N5" s="24" t="str">
        <f>IF(ISERROR(Gross_Inv_NS!N53/Hrs_Wkd_NS!N5),"..",Gross_Inv_NS!N53/Hrs_Wkd_NS!N5)</f>
        <v>..</v>
      </c>
      <c r="O5" s="24">
        <f>IF(ISERROR(Gross_Inv_NS!O53/Hrs_Wkd_NS!O5),"..",Gross_Inv_NS!O53/Hrs_Wkd_NS!O5)</f>
        <v>15.008481451434472</v>
      </c>
      <c r="P5" s="24">
        <f>IF(ISERROR(Gross_Inv_NS!P53/Hrs_Wkd_NS!P5),"..",Gross_Inv_NS!P53/Hrs_Wkd_NS!P5)</f>
        <v>11.173359206284623</v>
      </c>
      <c r="Q5" s="24" t="str">
        <f>IF(ISERROR(Gross_Inv_NS!Q53/Hrs_Wkd_NS!Q5),"..",Gross_Inv_NS!Q53/Hrs_Wkd_NS!Q5)</f>
        <v>..</v>
      </c>
      <c r="R5" s="24" t="str">
        <f>IF(ISERROR(Gross_Inv_NS!R53/Hrs_Wkd_NS!R5),"..",Gross_Inv_NS!R53/Hrs_Wkd_NS!R5)</f>
        <v>..</v>
      </c>
      <c r="S5" s="24" t="str">
        <f>IF(ISERROR(Gross_Inv_NS!S53/Hrs_Wkd_NS!S5),"..",Gross_Inv_NS!S53/Hrs_Wkd_NS!S5)</f>
        <v>..</v>
      </c>
      <c r="T5" s="24" t="str">
        <f>IF(ISERROR(Gross_Inv_NS!T53/Hrs_Wkd_NS!T5),"..",Gross_Inv_NS!T53/Hrs_Wkd_NS!T5)</f>
        <v>..</v>
      </c>
      <c r="U5" s="23" t="str">
        <f>IF(ISERROR(Gross_Inv_NS!U53/Hrs_Wkd_NS!U5),"..",Gross_Inv_NS!U53/Hrs_Wkd_NS!U5)</f>
        <v>..</v>
      </c>
      <c r="V5" s="24">
        <f>IF(ISERROR(Gross_Inv_NS!V53/Hrs_Wkd_NS!V5),"..",Gross_Inv_NS!V53/Hrs_Wkd_NS!V5)</f>
        <v>5.0331470571667758</v>
      </c>
      <c r="W5" s="24">
        <f>IF(ISERROR(Gross_Inv_NS!W53/Hrs_Wkd_NS!W5),"..",Gross_Inv_NS!W53/Hrs_Wkd_NS!W5)</f>
        <v>16.076534754827552</v>
      </c>
      <c r="X5" s="24" t="str">
        <f>IF(ISERROR(Gross_Inv_NS!X53/Hrs_Wkd_NS!X5),"..",Gross_Inv_NS!X53/Hrs_Wkd_NS!X5)</f>
        <v>..</v>
      </c>
      <c r="Y5" s="11" t="str">
        <f>IF(ISERROR(Gross_Inv_NS!Y53/Hrs_Wkd_NS!Y5),"..",Gross_Inv_NS!Y53/Hrs_Wkd_NS!Y5)</f>
        <v>..</v>
      </c>
    </row>
    <row r="6" spans="1:25">
      <c r="A6" s="5">
        <v>1998</v>
      </c>
      <c r="B6" s="28">
        <f>IF(ISERROR(Gross_Inv_NS!B54/Hrs_Wkd_NS!B6),"..",Gross_Inv_NS!B54/Hrs_Wkd_NS!B6)</f>
        <v>5.7149890659618086</v>
      </c>
      <c r="C6" s="22" t="str">
        <f>IF(ISERROR(Gross_Inv_NS!C54/Hrs_Wkd_NS!C6),"..",Gross_Inv_NS!C54/Hrs_Wkd_NS!C6)</f>
        <v>..</v>
      </c>
      <c r="D6" s="24">
        <f>IF(ISERROR(Gross_Inv_NS!D54/Hrs_Wkd_NS!D6),"..",Gross_Inv_NS!D54/Hrs_Wkd_NS!D6)</f>
        <v>4.0628060531387229</v>
      </c>
      <c r="E6" s="24">
        <f>IF(ISERROR(Gross_Inv_NS!E54/Hrs_Wkd_NS!E6),"..",Gross_Inv_NS!E54/Hrs_Wkd_NS!E6)</f>
        <v>186.91543882126842</v>
      </c>
      <c r="F6" s="24" t="str">
        <f>IF(ISERROR(Gross_Inv_NS!F54/Hrs_Wkd_NS!F6),"..",Gross_Inv_NS!F54/Hrs_Wkd_NS!F6)</f>
        <v>..</v>
      </c>
      <c r="G6" s="24">
        <f>IF(ISERROR(Gross_Inv_NS!G54/Hrs_Wkd_NS!G6),"..",Gross_Inv_NS!G54/Hrs_Wkd_NS!G6)</f>
        <v>1.3608161420949267</v>
      </c>
      <c r="H6" s="24">
        <f>IF(ISERROR(Gross_Inv_NS!H54/Hrs_Wkd_NS!H6),"..",Gross_Inv_NS!H54/Hrs_Wkd_NS!H6)</f>
        <v>4.9929509638335583</v>
      </c>
      <c r="I6" s="24" t="str">
        <f>IF(ISERROR(Gross_Inv_NS!I54/Hrs_Wkd_NS!I6),"..",Gross_Inv_NS!I54/Hrs_Wkd_NS!I6)</f>
        <v>..</v>
      </c>
      <c r="J6" s="23" t="str">
        <f>IF(ISERROR(Gross_Inv_NS!J54/Hrs_Wkd_NS!J6),"..",Gross_Inv_NS!J54/Hrs_Wkd_NS!J6)</f>
        <v>..</v>
      </c>
      <c r="K6" s="24" t="str">
        <f>IF(ISERROR(Gross_Inv_NS!K54/Hrs_Wkd_NS!K6),"..",Gross_Inv_NS!K54/Hrs_Wkd_NS!K6)</f>
        <v>..</v>
      </c>
      <c r="L6" s="24" t="str">
        <f>IF(ISERROR(Gross_Inv_NS!L54/Hrs_Wkd_NS!L6),"..",Gross_Inv_NS!L54/Hrs_Wkd_NS!L6)</f>
        <v>..</v>
      </c>
      <c r="M6" s="24">
        <f>IF(ISERROR(Gross_Inv_NS!M54/Hrs_Wkd_NS!M6),"..",Gross_Inv_NS!M54/Hrs_Wkd_NS!M6)</f>
        <v>0.97587422065600427</v>
      </c>
      <c r="N6" s="24" t="str">
        <f>IF(ISERROR(Gross_Inv_NS!N54/Hrs_Wkd_NS!N6),"..",Gross_Inv_NS!N54/Hrs_Wkd_NS!N6)</f>
        <v>..</v>
      </c>
      <c r="O6" s="24">
        <f>IF(ISERROR(Gross_Inv_NS!O54/Hrs_Wkd_NS!O6),"..",Gross_Inv_NS!O54/Hrs_Wkd_NS!O6)</f>
        <v>11.261202753604366</v>
      </c>
      <c r="P6" s="24">
        <f>IF(ISERROR(Gross_Inv_NS!P54/Hrs_Wkd_NS!P6),"..",Gross_Inv_NS!P54/Hrs_Wkd_NS!P6)</f>
        <v>8.5732643882140565</v>
      </c>
      <c r="Q6" s="24" t="str">
        <f>IF(ISERROR(Gross_Inv_NS!Q54/Hrs_Wkd_NS!Q6),"..",Gross_Inv_NS!Q54/Hrs_Wkd_NS!Q6)</f>
        <v>..</v>
      </c>
      <c r="R6" s="24" t="str">
        <f>IF(ISERROR(Gross_Inv_NS!R54/Hrs_Wkd_NS!R6),"..",Gross_Inv_NS!R54/Hrs_Wkd_NS!R6)</f>
        <v>..</v>
      </c>
      <c r="S6" s="24" t="str">
        <f>IF(ISERROR(Gross_Inv_NS!S54/Hrs_Wkd_NS!S6),"..",Gross_Inv_NS!S54/Hrs_Wkd_NS!S6)</f>
        <v>..</v>
      </c>
      <c r="T6" s="24" t="str">
        <f>IF(ISERROR(Gross_Inv_NS!T54/Hrs_Wkd_NS!T6),"..",Gross_Inv_NS!T54/Hrs_Wkd_NS!T6)</f>
        <v>..</v>
      </c>
      <c r="U6" s="23" t="str">
        <f>IF(ISERROR(Gross_Inv_NS!U54/Hrs_Wkd_NS!U6),"..",Gross_Inv_NS!U54/Hrs_Wkd_NS!U6)</f>
        <v>..</v>
      </c>
      <c r="V6" s="24">
        <f>IF(ISERROR(Gross_Inv_NS!V54/Hrs_Wkd_NS!V6),"..",Gross_Inv_NS!V54/Hrs_Wkd_NS!V6)</f>
        <v>5.6433896951138331</v>
      </c>
      <c r="W6" s="24">
        <f>IF(ISERROR(Gross_Inv_NS!W54/Hrs_Wkd_NS!W6),"..",Gross_Inv_NS!W54/Hrs_Wkd_NS!W6)</f>
        <v>21.638361147295207</v>
      </c>
      <c r="X6" s="24" t="str">
        <f>IF(ISERROR(Gross_Inv_NS!X54/Hrs_Wkd_NS!X6),"..",Gross_Inv_NS!X54/Hrs_Wkd_NS!X6)</f>
        <v>..</v>
      </c>
      <c r="Y6" s="11" t="str">
        <f>IF(ISERROR(Gross_Inv_NS!Y54/Hrs_Wkd_NS!Y6),"..",Gross_Inv_NS!Y54/Hrs_Wkd_NS!Y6)</f>
        <v>..</v>
      </c>
    </row>
    <row r="7" spans="1:25">
      <c r="A7" s="5">
        <v>1999</v>
      </c>
      <c r="B7" s="28">
        <f>IF(ISERROR(Gross_Inv_NS!B55/Hrs_Wkd_NS!B7),"..",Gross_Inv_NS!B55/Hrs_Wkd_NS!B7)</f>
        <v>7.1454117313786947</v>
      </c>
      <c r="C7" s="22" t="str">
        <f>IF(ISERROR(Gross_Inv_NS!C55/Hrs_Wkd_NS!C7),"..",Gross_Inv_NS!C55/Hrs_Wkd_NS!C7)</f>
        <v>..</v>
      </c>
      <c r="D7" s="24">
        <f>IF(ISERROR(Gross_Inv_NS!D55/Hrs_Wkd_NS!D7),"..",Gross_Inv_NS!D55/Hrs_Wkd_NS!D7)</f>
        <v>3.3736513168122881</v>
      </c>
      <c r="E7" s="24">
        <f>IF(ISERROR(Gross_Inv_NS!E55/Hrs_Wkd_NS!E7),"..",Gross_Inv_NS!E55/Hrs_Wkd_NS!E7)</f>
        <v>231.57894736842107</v>
      </c>
      <c r="F7" s="24" t="str">
        <f>IF(ISERROR(Gross_Inv_NS!F55/Hrs_Wkd_NS!F7),"..",Gross_Inv_NS!F55/Hrs_Wkd_NS!F7)</f>
        <v>..</v>
      </c>
      <c r="G7" s="24">
        <f>IF(ISERROR(Gross_Inv_NS!G55/Hrs_Wkd_NS!G7),"..",Gross_Inv_NS!G55/Hrs_Wkd_NS!G7)</f>
        <v>1.6082494508016656</v>
      </c>
      <c r="H7" s="24">
        <f>IF(ISERROR(Gross_Inv_NS!H55/Hrs_Wkd_NS!H7),"..",Gross_Inv_NS!H55/Hrs_Wkd_NS!H7)</f>
        <v>5.4579405319190313</v>
      </c>
      <c r="I7" s="24" t="str">
        <f>IF(ISERROR(Gross_Inv_NS!I55/Hrs_Wkd_NS!I7),"..",Gross_Inv_NS!I55/Hrs_Wkd_NS!I7)</f>
        <v>..</v>
      </c>
      <c r="J7" s="23" t="str">
        <f>IF(ISERROR(Gross_Inv_NS!J55/Hrs_Wkd_NS!J7),"..",Gross_Inv_NS!J55/Hrs_Wkd_NS!J7)</f>
        <v>..</v>
      </c>
      <c r="K7" s="24" t="str">
        <f>IF(ISERROR(Gross_Inv_NS!K55/Hrs_Wkd_NS!K7),"..",Gross_Inv_NS!K55/Hrs_Wkd_NS!K7)</f>
        <v>..</v>
      </c>
      <c r="L7" s="24" t="str">
        <f>IF(ISERROR(Gross_Inv_NS!L55/Hrs_Wkd_NS!L7),"..",Gross_Inv_NS!L55/Hrs_Wkd_NS!L7)</f>
        <v>..</v>
      </c>
      <c r="M7" s="24">
        <f>IF(ISERROR(Gross_Inv_NS!M55/Hrs_Wkd_NS!M7),"..",Gross_Inv_NS!M55/Hrs_Wkd_NS!M7)</f>
        <v>1.0767186461875171</v>
      </c>
      <c r="N7" s="24" t="str">
        <f>IF(ISERROR(Gross_Inv_NS!N55/Hrs_Wkd_NS!N7),"..",Gross_Inv_NS!N55/Hrs_Wkd_NS!N7)</f>
        <v>..</v>
      </c>
      <c r="O7" s="24">
        <f>IF(ISERROR(Gross_Inv_NS!O55/Hrs_Wkd_NS!O7),"..",Gross_Inv_NS!O55/Hrs_Wkd_NS!O7)</f>
        <v>23.241364006213477</v>
      </c>
      <c r="P7" s="24">
        <f>IF(ISERROR(Gross_Inv_NS!P55/Hrs_Wkd_NS!P7),"..",Gross_Inv_NS!P55/Hrs_Wkd_NS!P7)</f>
        <v>12.108304441142479</v>
      </c>
      <c r="Q7" s="24" t="str">
        <f>IF(ISERROR(Gross_Inv_NS!Q55/Hrs_Wkd_NS!Q7),"..",Gross_Inv_NS!Q55/Hrs_Wkd_NS!Q7)</f>
        <v>..</v>
      </c>
      <c r="R7" s="24" t="str">
        <f>IF(ISERROR(Gross_Inv_NS!R55/Hrs_Wkd_NS!R7),"..",Gross_Inv_NS!R55/Hrs_Wkd_NS!R7)</f>
        <v>..</v>
      </c>
      <c r="S7" s="24" t="str">
        <f>IF(ISERROR(Gross_Inv_NS!S55/Hrs_Wkd_NS!S7),"..",Gross_Inv_NS!S55/Hrs_Wkd_NS!S7)</f>
        <v>..</v>
      </c>
      <c r="T7" s="24" t="str">
        <f>IF(ISERROR(Gross_Inv_NS!T55/Hrs_Wkd_NS!T7),"..",Gross_Inv_NS!T55/Hrs_Wkd_NS!T7)</f>
        <v>..</v>
      </c>
      <c r="U7" s="23" t="str">
        <f>IF(ISERROR(Gross_Inv_NS!U55/Hrs_Wkd_NS!U7),"..",Gross_Inv_NS!U55/Hrs_Wkd_NS!U7)</f>
        <v>..</v>
      </c>
      <c r="V7" s="24">
        <f>IF(ISERROR(Gross_Inv_NS!V55/Hrs_Wkd_NS!V7),"..",Gross_Inv_NS!V55/Hrs_Wkd_NS!V7)</f>
        <v>7.1397406110583903</v>
      </c>
      <c r="W7" s="24">
        <f>IF(ISERROR(Gross_Inv_NS!W55/Hrs_Wkd_NS!W7),"..",Gross_Inv_NS!W55/Hrs_Wkd_NS!W7)</f>
        <v>23.937814273192785</v>
      </c>
      <c r="X7" s="24" t="str">
        <f>IF(ISERROR(Gross_Inv_NS!X55/Hrs_Wkd_NS!X7),"..",Gross_Inv_NS!X55/Hrs_Wkd_NS!X7)</f>
        <v>..</v>
      </c>
      <c r="Y7" s="11" t="str">
        <f>IF(ISERROR(Gross_Inv_NS!Y55/Hrs_Wkd_NS!Y7),"..",Gross_Inv_NS!Y55/Hrs_Wkd_NS!Y7)</f>
        <v>..</v>
      </c>
    </row>
    <row r="8" spans="1:25">
      <c r="A8" s="5">
        <v>2000</v>
      </c>
      <c r="B8" s="28">
        <f>IF(ISERROR(Gross_Inv_NS!B56/Hrs_Wkd_NS!B8),"..",Gross_Inv_NS!B56/Hrs_Wkd_NS!B8)</f>
        <v>5.5583370679513751</v>
      </c>
      <c r="C8" s="22" t="str">
        <f>IF(ISERROR(Gross_Inv_NS!C56/Hrs_Wkd_NS!C8),"..",Gross_Inv_NS!C56/Hrs_Wkd_NS!C8)</f>
        <v>..</v>
      </c>
      <c r="D8" s="24">
        <f>IF(ISERROR(Gross_Inv_NS!D56/Hrs_Wkd_NS!D8),"..",Gross_Inv_NS!D56/Hrs_Wkd_NS!D8)</f>
        <v>3.6201704363426668</v>
      </c>
      <c r="E8" s="24">
        <f>IF(ISERROR(Gross_Inv_NS!E56/Hrs_Wkd_NS!E8),"..",Gross_Inv_NS!E56/Hrs_Wkd_NS!E8)</f>
        <v>139.97664460879722</v>
      </c>
      <c r="F8" s="24" t="str">
        <f>IF(ISERROR(Gross_Inv_NS!F56/Hrs_Wkd_NS!F8),"..",Gross_Inv_NS!F56/Hrs_Wkd_NS!F8)</f>
        <v>..</v>
      </c>
      <c r="G8" s="24">
        <f>IF(ISERROR(Gross_Inv_NS!G56/Hrs_Wkd_NS!G8),"..",Gross_Inv_NS!G56/Hrs_Wkd_NS!G8)</f>
        <v>1.7064301552106431</v>
      </c>
      <c r="H8" s="24">
        <f>IF(ISERROR(Gross_Inv_NS!H56/Hrs_Wkd_NS!H8),"..",Gross_Inv_NS!H56/Hrs_Wkd_NS!H8)</f>
        <v>5.118887177512514</v>
      </c>
      <c r="I8" s="24" t="str">
        <f>IF(ISERROR(Gross_Inv_NS!I56/Hrs_Wkd_NS!I8),"..",Gross_Inv_NS!I56/Hrs_Wkd_NS!I8)</f>
        <v>..</v>
      </c>
      <c r="J8" s="23" t="str">
        <f>IF(ISERROR(Gross_Inv_NS!J56/Hrs_Wkd_NS!J8),"..",Gross_Inv_NS!J56/Hrs_Wkd_NS!J8)</f>
        <v>..</v>
      </c>
      <c r="K8" s="24" t="str">
        <f>IF(ISERROR(Gross_Inv_NS!K56/Hrs_Wkd_NS!K8),"..",Gross_Inv_NS!K56/Hrs_Wkd_NS!K8)</f>
        <v>..</v>
      </c>
      <c r="L8" s="24" t="str">
        <f>IF(ISERROR(Gross_Inv_NS!L56/Hrs_Wkd_NS!L8),"..",Gross_Inv_NS!L56/Hrs_Wkd_NS!L8)</f>
        <v>..</v>
      </c>
      <c r="M8" s="24">
        <f>IF(ISERROR(Gross_Inv_NS!M56/Hrs_Wkd_NS!M8),"..",Gross_Inv_NS!M56/Hrs_Wkd_NS!M8)</f>
        <v>1.0395588587868616</v>
      </c>
      <c r="N8" s="24" t="str">
        <f>IF(ISERROR(Gross_Inv_NS!N56/Hrs_Wkd_NS!N8),"..",Gross_Inv_NS!N56/Hrs_Wkd_NS!N8)</f>
        <v>..</v>
      </c>
      <c r="O8" s="24">
        <f>IF(ISERROR(Gross_Inv_NS!O56/Hrs_Wkd_NS!O8),"..",Gross_Inv_NS!O56/Hrs_Wkd_NS!O8)</f>
        <v>24.380626441485006</v>
      </c>
      <c r="P8" s="24">
        <f>IF(ISERROR(Gross_Inv_NS!P56/Hrs_Wkd_NS!P8),"..",Gross_Inv_NS!P56/Hrs_Wkd_NS!P8)</f>
        <v>11.438917250385847</v>
      </c>
      <c r="Q8" s="24" t="str">
        <f>IF(ISERROR(Gross_Inv_NS!Q56/Hrs_Wkd_NS!Q8),"..",Gross_Inv_NS!Q56/Hrs_Wkd_NS!Q8)</f>
        <v>..</v>
      </c>
      <c r="R8" s="24" t="str">
        <f>IF(ISERROR(Gross_Inv_NS!R56/Hrs_Wkd_NS!R8),"..",Gross_Inv_NS!R56/Hrs_Wkd_NS!R8)</f>
        <v>..</v>
      </c>
      <c r="S8" s="24" t="str">
        <f>IF(ISERROR(Gross_Inv_NS!S56/Hrs_Wkd_NS!S8),"..",Gross_Inv_NS!S56/Hrs_Wkd_NS!S8)</f>
        <v>..</v>
      </c>
      <c r="T8" s="24" t="str">
        <f>IF(ISERROR(Gross_Inv_NS!T56/Hrs_Wkd_NS!T8),"..",Gross_Inv_NS!T56/Hrs_Wkd_NS!T8)</f>
        <v>..</v>
      </c>
      <c r="U8" s="23" t="str">
        <f>IF(ISERROR(Gross_Inv_NS!U56/Hrs_Wkd_NS!U8),"..",Gross_Inv_NS!U56/Hrs_Wkd_NS!U8)</f>
        <v>..</v>
      </c>
      <c r="V8" s="24">
        <f>IF(ISERROR(Gross_Inv_NS!V56/Hrs_Wkd_NS!V8),"..",Gross_Inv_NS!V56/Hrs_Wkd_NS!V8)</f>
        <v>5.4919157407656503</v>
      </c>
      <c r="W8" s="24">
        <f>IF(ISERROR(Gross_Inv_NS!W56/Hrs_Wkd_NS!W8),"..",Gross_Inv_NS!W56/Hrs_Wkd_NS!W8)</f>
        <v>15.189341267018076</v>
      </c>
      <c r="X8" s="24" t="str">
        <f>IF(ISERROR(Gross_Inv_NS!X56/Hrs_Wkd_NS!X8),"..",Gross_Inv_NS!X56/Hrs_Wkd_NS!X8)</f>
        <v>..</v>
      </c>
      <c r="Y8" s="11" t="str">
        <f>IF(ISERROR(Gross_Inv_NS!Y56/Hrs_Wkd_NS!Y8),"..",Gross_Inv_NS!Y56/Hrs_Wkd_NS!Y8)</f>
        <v>..</v>
      </c>
    </row>
    <row r="9" spans="1:25">
      <c r="A9" s="5">
        <v>2001</v>
      </c>
      <c r="B9" s="28">
        <f>IF(ISERROR(Gross_Inv_NS!B57/Hrs_Wkd_NS!B9),"..",Gross_Inv_NS!B57/Hrs_Wkd_NS!B9)</f>
        <v>5.564481380496578</v>
      </c>
      <c r="C9" s="22" t="str">
        <f>IF(ISERROR(Gross_Inv_NS!C57/Hrs_Wkd_NS!C9),"..",Gross_Inv_NS!C57/Hrs_Wkd_NS!C9)</f>
        <v>..</v>
      </c>
      <c r="D9" s="24">
        <f>IF(ISERROR(Gross_Inv_NS!D57/Hrs_Wkd_NS!D9),"..",Gross_Inv_NS!D57/Hrs_Wkd_NS!D9)</f>
        <v>3.6985033666273099</v>
      </c>
      <c r="E9" s="24">
        <f>IF(ISERROR(Gross_Inv_NS!E57/Hrs_Wkd_NS!E9),"..",Gross_Inv_NS!E57/Hrs_Wkd_NS!E9)</f>
        <v>136.49711588883062</v>
      </c>
      <c r="F9" s="24" t="str">
        <f>IF(ISERROR(Gross_Inv_NS!F57/Hrs_Wkd_NS!F9),"..",Gross_Inv_NS!F57/Hrs_Wkd_NS!F9)</f>
        <v>..</v>
      </c>
      <c r="G9" s="24">
        <f>IF(ISERROR(Gross_Inv_NS!G57/Hrs_Wkd_NS!G9),"..",Gross_Inv_NS!G57/Hrs_Wkd_NS!G9)</f>
        <v>1.5397122185188197</v>
      </c>
      <c r="H9" s="24">
        <f>IF(ISERROR(Gross_Inv_NS!H57/Hrs_Wkd_NS!H9),"..",Gross_Inv_NS!H57/Hrs_Wkd_NS!H9)</f>
        <v>5.9480227158066317</v>
      </c>
      <c r="I9" s="24" t="str">
        <f>IF(ISERROR(Gross_Inv_NS!I57/Hrs_Wkd_NS!I9),"..",Gross_Inv_NS!I57/Hrs_Wkd_NS!I9)</f>
        <v>..</v>
      </c>
      <c r="J9" s="23" t="str">
        <f>IF(ISERROR(Gross_Inv_NS!J57/Hrs_Wkd_NS!J9),"..",Gross_Inv_NS!J57/Hrs_Wkd_NS!J9)</f>
        <v>..</v>
      </c>
      <c r="K9" s="24" t="str">
        <f>IF(ISERROR(Gross_Inv_NS!K57/Hrs_Wkd_NS!K9),"..",Gross_Inv_NS!K57/Hrs_Wkd_NS!K9)</f>
        <v>..</v>
      </c>
      <c r="L9" s="24" t="str">
        <f>IF(ISERROR(Gross_Inv_NS!L57/Hrs_Wkd_NS!L9),"..",Gross_Inv_NS!L57/Hrs_Wkd_NS!L9)</f>
        <v>..</v>
      </c>
      <c r="M9" s="24">
        <f>IF(ISERROR(Gross_Inv_NS!M57/Hrs_Wkd_NS!M9),"..",Gross_Inv_NS!M57/Hrs_Wkd_NS!M9)</f>
        <v>1.916495550992471</v>
      </c>
      <c r="N9" s="24" t="str">
        <f>IF(ISERROR(Gross_Inv_NS!N57/Hrs_Wkd_NS!N9),"..",Gross_Inv_NS!N57/Hrs_Wkd_NS!N9)</f>
        <v>..</v>
      </c>
      <c r="O9" s="24">
        <f>IF(ISERROR(Gross_Inv_NS!O57/Hrs_Wkd_NS!O9),"..",Gross_Inv_NS!O57/Hrs_Wkd_NS!O9)</f>
        <v>21.570495372890583</v>
      </c>
      <c r="P9" s="24">
        <f>IF(ISERROR(Gross_Inv_NS!P57/Hrs_Wkd_NS!P9),"..",Gross_Inv_NS!P57/Hrs_Wkd_NS!P9)</f>
        <v>9.2282381094825006</v>
      </c>
      <c r="Q9" s="24" t="str">
        <f>IF(ISERROR(Gross_Inv_NS!Q57/Hrs_Wkd_NS!Q9),"..",Gross_Inv_NS!Q57/Hrs_Wkd_NS!Q9)</f>
        <v>..</v>
      </c>
      <c r="R9" s="24" t="str">
        <f>IF(ISERROR(Gross_Inv_NS!R57/Hrs_Wkd_NS!R9),"..",Gross_Inv_NS!R57/Hrs_Wkd_NS!R9)</f>
        <v>..</v>
      </c>
      <c r="S9" s="24" t="str">
        <f>IF(ISERROR(Gross_Inv_NS!S57/Hrs_Wkd_NS!S9),"..",Gross_Inv_NS!S57/Hrs_Wkd_NS!S9)</f>
        <v>..</v>
      </c>
      <c r="T9" s="24" t="str">
        <f>IF(ISERROR(Gross_Inv_NS!T57/Hrs_Wkd_NS!T9),"..",Gross_Inv_NS!T57/Hrs_Wkd_NS!T9)</f>
        <v>..</v>
      </c>
      <c r="U9" s="23" t="str">
        <f>IF(ISERROR(Gross_Inv_NS!U57/Hrs_Wkd_NS!U9),"..",Gross_Inv_NS!U57/Hrs_Wkd_NS!U9)</f>
        <v>..</v>
      </c>
      <c r="V9" s="24">
        <f>IF(ISERROR(Gross_Inv_NS!V57/Hrs_Wkd_NS!V9),"..",Gross_Inv_NS!V57/Hrs_Wkd_NS!V9)</f>
        <v>5.503120445992832</v>
      </c>
      <c r="W9" s="24">
        <f>IF(ISERROR(Gross_Inv_NS!W57/Hrs_Wkd_NS!W9),"..",Gross_Inv_NS!W57/Hrs_Wkd_NS!W9)</f>
        <v>16.587391210119883</v>
      </c>
      <c r="X9" s="24" t="str">
        <f>IF(ISERROR(Gross_Inv_NS!X57/Hrs_Wkd_NS!X9),"..",Gross_Inv_NS!X57/Hrs_Wkd_NS!X9)</f>
        <v>..</v>
      </c>
      <c r="Y9" s="11" t="str">
        <f>IF(ISERROR(Gross_Inv_NS!Y57/Hrs_Wkd_NS!Y9),"..",Gross_Inv_NS!Y57/Hrs_Wkd_NS!Y9)</f>
        <v>..</v>
      </c>
    </row>
    <row r="10" spans="1:25">
      <c r="A10" s="5">
        <v>2002</v>
      </c>
      <c r="B10" s="28">
        <f>IF(ISERROR(Gross_Inv_NS!B58/Hrs_Wkd_NS!B10),"..",Gross_Inv_NS!B58/Hrs_Wkd_NS!B10)</f>
        <v>5.9286939666119007</v>
      </c>
      <c r="C10" s="22" t="str">
        <f>IF(ISERROR(Gross_Inv_NS!C58/Hrs_Wkd_NS!C10),"..",Gross_Inv_NS!C58/Hrs_Wkd_NS!C10)</f>
        <v>..</v>
      </c>
      <c r="D10" s="24">
        <f>IF(ISERROR(Gross_Inv_NS!D58/Hrs_Wkd_NS!D10),"..",Gross_Inv_NS!D58/Hrs_Wkd_NS!D10)</f>
        <v>4.220447284345048</v>
      </c>
      <c r="E10" s="24" t="str">
        <f>IF(ISERROR(Gross_Inv_NS!E58/Hrs_Wkd_NS!E10),"..",Gross_Inv_NS!E58/Hrs_Wkd_NS!E10)</f>
        <v>..</v>
      </c>
      <c r="F10" s="24" t="str">
        <f>IF(ISERROR(Gross_Inv_NS!F58/Hrs_Wkd_NS!F10),"..",Gross_Inv_NS!F58/Hrs_Wkd_NS!F10)</f>
        <v>..</v>
      </c>
      <c r="G10" s="24">
        <f>IF(ISERROR(Gross_Inv_NS!G58/Hrs_Wkd_NS!G10),"..",Gross_Inv_NS!G58/Hrs_Wkd_NS!G10)</f>
        <v>1.2719486763137369</v>
      </c>
      <c r="H10" s="24">
        <f>IF(ISERROR(Gross_Inv_NS!H58/Hrs_Wkd_NS!H10),"..",Gross_Inv_NS!H58/Hrs_Wkd_NS!H10)</f>
        <v>5.7193841665147058</v>
      </c>
      <c r="I10" s="24" t="str">
        <f>IF(ISERROR(Gross_Inv_NS!I58/Hrs_Wkd_NS!I10),"..",Gross_Inv_NS!I58/Hrs_Wkd_NS!I10)</f>
        <v>..</v>
      </c>
      <c r="J10" s="23" t="str">
        <f>IF(ISERROR(Gross_Inv_NS!J58/Hrs_Wkd_NS!J10),"..",Gross_Inv_NS!J58/Hrs_Wkd_NS!J10)</f>
        <v>..</v>
      </c>
      <c r="K10" s="24" t="str">
        <f>IF(ISERROR(Gross_Inv_NS!K58/Hrs_Wkd_NS!K10),"..",Gross_Inv_NS!K58/Hrs_Wkd_NS!K10)</f>
        <v>..</v>
      </c>
      <c r="L10" s="24" t="str">
        <f>IF(ISERROR(Gross_Inv_NS!L58/Hrs_Wkd_NS!L10),"..",Gross_Inv_NS!L58/Hrs_Wkd_NS!L10)</f>
        <v>..</v>
      </c>
      <c r="M10" s="24">
        <f>IF(ISERROR(Gross_Inv_NS!M58/Hrs_Wkd_NS!M10),"..",Gross_Inv_NS!M58/Hrs_Wkd_NS!M10)</f>
        <v>2.0179994449510366</v>
      </c>
      <c r="N10" s="24" t="str">
        <f>IF(ISERROR(Gross_Inv_NS!N58/Hrs_Wkd_NS!N10),"..",Gross_Inv_NS!N58/Hrs_Wkd_NS!N10)</f>
        <v>..</v>
      </c>
      <c r="O10" s="24">
        <f>IF(ISERROR(Gross_Inv_NS!O58/Hrs_Wkd_NS!O10),"..",Gross_Inv_NS!O58/Hrs_Wkd_NS!O10)</f>
        <v>25.765872428592569</v>
      </c>
      <c r="P10" s="24">
        <f>IF(ISERROR(Gross_Inv_NS!P58/Hrs_Wkd_NS!P10),"..",Gross_Inv_NS!P58/Hrs_Wkd_NS!P10)</f>
        <v>9.7846428040992119</v>
      </c>
      <c r="Q10" s="24" t="str">
        <f>IF(ISERROR(Gross_Inv_NS!Q58/Hrs_Wkd_NS!Q10),"..",Gross_Inv_NS!Q58/Hrs_Wkd_NS!Q10)</f>
        <v>..</v>
      </c>
      <c r="R10" s="24" t="str">
        <f>IF(ISERROR(Gross_Inv_NS!R58/Hrs_Wkd_NS!R10),"..",Gross_Inv_NS!R58/Hrs_Wkd_NS!R10)</f>
        <v>..</v>
      </c>
      <c r="S10" s="24" t="str">
        <f>IF(ISERROR(Gross_Inv_NS!S58/Hrs_Wkd_NS!S10),"..",Gross_Inv_NS!S58/Hrs_Wkd_NS!S10)</f>
        <v>..</v>
      </c>
      <c r="T10" s="24" t="str">
        <f>IF(ISERROR(Gross_Inv_NS!T58/Hrs_Wkd_NS!T10),"..",Gross_Inv_NS!T58/Hrs_Wkd_NS!T10)</f>
        <v>..</v>
      </c>
      <c r="U10" s="23" t="str">
        <f>IF(ISERROR(Gross_Inv_NS!U58/Hrs_Wkd_NS!U10),"..",Gross_Inv_NS!U58/Hrs_Wkd_NS!U10)</f>
        <v>..</v>
      </c>
      <c r="V10" s="24">
        <f>IF(ISERROR(Gross_Inv_NS!V58/Hrs_Wkd_NS!V10),"..",Gross_Inv_NS!V58/Hrs_Wkd_NS!V10)</f>
        <v>5.8379954493501351</v>
      </c>
      <c r="W10" s="24">
        <f>IF(ISERROR(Gross_Inv_NS!W58/Hrs_Wkd_NS!W10),"..",Gross_Inv_NS!W58/Hrs_Wkd_NS!W10)</f>
        <v>17.624481207875238</v>
      </c>
      <c r="X10" s="24" t="str">
        <f>IF(ISERROR(Gross_Inv_NS!X58/Hrs_Wkd_NS!X10),"..",Gross_Inv_NS!X58/Hrs_Wkd_NS!X10)</f>
        <v>..</v>
      </c>
      <c r="Y10" s="11" t="str">
        <f>IF(ISERROR(Gross_Inv_NS!Y58/Hrs_Wkd_NS!Y10),"..",Gross_Inv_NS!Y58/Hrs_Wkd_NS!Y10)</f>
        <v>..</v>
      </c>
    </row>
    <row r="11" spans="1:25">
      <c r="A11" s="5">
        <v>2003</v>
      </c>
      <c r="B11" s="28">
        <f>IF(ISERROR(Gross_Inv_NS!B59/Hrs_Wkd_NS!B11),"..",Gross_Inv_NS!B59/Hrs_Wkd_NS!B11)</f>
        <v>5.6391673408938194</v>
      </c>
      <c r="C11" s="22" t="str">
        <f>IF(ISERROR(Gross_Inv_NS!C59/Hrs_Wkd_NS!C11),"..",Gross_Inv_NS!C59/Hrs_Wkd_NS!C11)</f>
        <v>..</v>
      </c>
      <c r="D11" s="24">
        <f>IF(ISERROR(Gross_Inv_NS!D59/Hrs_Wkd_NS!D11),"..",Gross_Inv_NS!D59/Hrs_Wkd_NS!D11)</f>
        <v>4.0851219735596747</v>
      </c>
      <c r="E11" s="24" t="str">
        <f>IF(ISERROR(Gross_Inv_NS!E59/Hrs_Wkd_NS!E11),"..",Gross_Inv_NS!E59/Hrs_Wkd_NS!E11)</f>
        <v>..</v>
      </c>
      <c r="F11" s="24" t="str">
        <f>IF(ISERROR(Gross_Inv_NS!F59/Hrs_Wkd_NS!F11),"..",Gross_Inv_NS!F59/Hrs_Wkd_NS!F11)</f>
        <v>..</v>
      </c>
      <c r="G11" s="24">
        <f>IF(ISERROR(Gross_Inv_NS!G59/Hrs_Wkd_NS!G11),"..",Gross_Inv_NS!G59/Hrs_Wkd_NS!G11)</f>
        <v>1.405720589394059</v>
      </c>
      <c r="H11" s="24">
        <f>IF(ISERROR(Gross_Inv_NS!H59/Hrs_Wkd_NS!H11),"..",Gross_Inv_NS!H59/Hrs_Wkd_NS!H11)</f>
        <v>6.1471029883253738</v>
      </c>
      <c r="I11" s="24" t="str">
        <f>IF(ISERROR(Gross_Inv_NS!I59/Hrs_Wkd_NS!I11),"..",Gross_Inv_NS!I59/Hrs_Wkd_NS!I11)</f>
        <v>..</v>
      </c>
      <c r="J11" s="23" t="str">
        <f>IF(ISERROR(Gross_Inv_NS!J59/Hrs_Wkd_NS!J11),"..",Gross_Inv_NS!J59/Hrs_Wkd_NS!J11)</f>
        <v>..</v>
      </c>
      <c r="K11" s="24" t="str">
        <f>IF(ISERROR(Gross_Inv_NS!K59/Hrs_Wkd_NS!K11),"..",Gross_Inv_NS!K59/Hrs_Wkd_NS!K11)</f>
        <v>..</v>
      </c>
      <c r="L11" s="24" t="str">
        <f>IF(ISERROR(Gross_Inv_NS!L59/Hrs_Wkd_NS!L11),"..",Gross_Inv_NS!L59/Hrs_Wkd_NS!L11)</f>
        <v>..</v>
      </c>
      <c r="M11" s="24">
        <f>IF(ISERROR(Gross_Inv_NS!M59/Hrs_Wkd_NS!M11),"..",Gross_Inv_NS!M59/Hrs_Wkd_NS!M11)</f>
        <v>2.1113263022688731</v>
      </c>
      <c r="N11" s="24" t="str">
        <f>IF(ISERROR(Gross_Inv_NS!N59/Hrs_Wkd_NS!N11),"..",Gross_Inv_NS!N59/Hrs_Wkd_NS!N11)</f>
        <v>..</v>
      </c>
      <c r="O11" s="24">
        <f>IF(ISERROR(Gross_Inv_NS!O59/Hrs_Wkd_NS!O11),"..",Gross_Inv_NS!O59/Hrs_Wkd_NS!O11)</f>
        <v>23.496124031007753</v>
      </c>
      <c r="P11" s="24">
        <f>IF(ISERROR(Gross_Inv_NS!P59/Hrs_Wkd_NS!P11),"..",Gross_Inv_NS!P59/Hrs_Wkd_NS!P11)</f>
        <v>10.27011070110701</v>
      </c>
      <c r="Q11" s="24" t="str">
        <f>IF(ISERROR(Gross_Inv_NS!Q59/Hrs_Wkd_NS!Q11),"..",Gross_Inv_NS!Q59/Hrs_Wkd_NS!Q11)</f>
        <v>..</v>
      </c>
      <c r="R11" s="24" t="str">
        <f>IF(ISERROR(Gross_Inv_NS!R59/Hrs_Wkd_NS!R11),"..",Gross_Inv_NS!R59/Hrs_Wkd_NS!R11)</f>
        <v>..</v>
      </c>
      <c r="S11" s="24" t="str">
        <f>IF(ISERROR(Gross_Inv_NS!S59/Hrs_Wkd_NS!S11),"..",Gross_Inv_NS!S59/Hrs_Wkd_NS!S11)</f>
        <v>..</v>
      </c>
      <c r="T11" s="24" t="str">
        <f>IF(ISERROR(Gross_Inv_NS!T59/Hrs_Wkd_NS!T11),"..",Gross_Inv_NS!T59/Hrs_Wkd_NS!T11)</f>
        <v>..</v>
      </c>
      <c r="U11" s="23" t="str">
        <f>IF(ISERROR(Gross_Inv_NS!U59/Hrs_Wkd_NS!U11),"..",Gross_Inv_NS!U59/Hrs_Wkd_NS!U11)</f>
        <v>..</v>
      </c>
      <c r="V11" s="24">
        <f>IF(ISERROR(Gross_Inv_NS!V59/Hrs_Wkd_NS!V11),"..",Gross_Inv_NS!V59/Hrs_Wkd_NS!V11)</f>
        <v>5.5371821076732779</v>
      </c>
      <c r="W11" s="24">
        <f>IF(ISERROR(Gross_Inv_NS!W59/Hrs_Wkd_NS!W11),"..",Gross_Inv_NS!W59/Hrs_Wkd_NS!W11)</f>
        <v>18.09707223705664</v>
      </c>
      <c r="X11" s="24" t="str">
        <f>IF(ISERROR(Gross_Inv_NS!X59/Hrs_Wkd_NS!X11),"..",Gross_Inv_NS!X59/Hrs_Wkd_NS!X11)</f>
        <v>..</v>
      </c>
      <c r="Y11" s="11" t="str">
        <f>IF(ISERROR(Gross_Inv_NS!Y59/Hrs_Wkd_NS!Y11),"..",Gross_Inv_NS!Y59/Hrs_Wkd_NS!Y11)</f>
        <v>..</v>
      </c>
    </row>
    <row r="12" spans="1:25">
      <c r="A12" s="5">
        <v>2004</v>
      </c>
      <c r="B12" s="28">
        <f>IF(ISERROR(Gross_Inv_NS!B60/Hrs_Wkd_NS!B12),"..",Gross_Inv_NS!B60/Hrs_Wkd_NS!B12)</f>
        <v>5.3971783624739844</v>
      </c>
      <c r="C12" s="22" t="str">
        <f>IF(ISERROR(Gross_Inv_NS!C60/Hrs_Wkd_NS!C12),"..",Gross_Inv_NS!C60/Hrs_Wkd_NS!C12)</f>
        <v>..</v>
      </c>
      <c r="D12" s="24">
        <f>IF(ISERROR(Gross_Inv_NS!D60/Hrs_Wkd_NS!D12),"..",Gross_Inv_NS!D60/Hrs_Wkd_NS!D12)</f>
        <v>4.0101506939440457</v>
      </c>
      <c r="E12" s="24" t="str">
        <f>IF(ISERROR(Gross_Inv_NS!E60/Hrs_Wkd_NS!E12),"..",Gross_Inv_NS!E60/Hrs_Wkd_NS!E12)</f>
        <v>..</v>
      </c>
      <c r="F12" s="24" t="str">
        <f>IF(ISERROR(Gross_Inv_NS!F60/Hrs_Wkd_NS!F12),"..",Gross_Inv_NS!F60/Hrs_Wkd_NS!F12)</f>
        <v>..</v>
      </c>
      <c r="G12" s="24">
        <f>IF(ISERROR(Gross_Inv_NS!G60/Hrs_Wkd_NS!G12),"..",Gross_Inv_NS!G60/Hrs_Wkd_NS!G12)</f>
        <v>1.5779726647994243</v>
      </c>
      <c r="H12" s="24">
        <f>IF(ISERROR(Gross_Inv_NS!H60/Hrs_Wkd_NS!H12),"..",Gross_Inv_NS!H60/Hrs_Wkd_NS!H12)</f>
        <v>5.6992757599034354</v>
      </c>
      <c r="I12" s="24" t="str">
        <f>IF(ISERROR(Gross_Inv_NS!I60/Hrs_Wkd_NS!I12),"..",Gross_Inv_NS!I60/Hrs_Wkd_NS!I12)</f>
        <v>..</v>
      </c>
      <c r="J12" s="23" t="str">
        <f>IF(ISERROR(Gross_Inv_NS!J60/Hrs_Wkd_NS!J12),"..",Gross_Inv_NS!J60/Hrs_Wkd_NS!J12)</f>
        <v>..</v>
      </c>
      <c r="K12" s="24" t="str">
        <f>IF(ISERROR(Gross_Inv_NS!K60/Hrs_Wkd_NS!K12),"..",Gross_Inv_NS!K60/Hrs_Wkd_NS!K12)</f>
        <v>..</v>
      </c>
      <c r="L12" s="24" t="str">
        <f>IF(ISERROR(Gross_Inv_NS!L60/Hrs_Wkd_NS!L12),"..",Gross_Inv_NS!L60/Hrs_Wkd_NS!L12)</f>
        <v>..</v>
      </c>
      <c r="M12" s="24">
        <f>IF(ISERROR(Gross_Inv_NS!M60/Hrs_Wkd_NS!M12),"..",Gross_Inv_NS!M60/Hrs_Wkd_NS!M12)</f>
        <v>2.7579837651290529</v>
      </c>
      <c r="N12" s="24" t="str">
        <f>IF(ISERROR(Gross_Inv_NS!N60/Hrs_Wkd_NS!N12),"..",Gross_Inv_NS!N60/Hrs_Wkd_NS!N12)</f>
        <v>..</v>
      </c>
      <c r="O12" s="24">
        <f>IF(ISERROR(Gross_Inv_NS!O60/Hrs_Wkd_NS!O12),"..",Gross_Inv_NS!O60/Hrs_Wkd_NS!O12)</f>
        <v>17.618353969410052</v>
      </c>
      <c r="P12" s="24">
        <f>IF(ISERROR(Gross_Inv_NS!P60/Hrs_Wkd_NS!P12),"..",Gross_Inv_NS!P60/Hrs_Wkd_NS!P12)</f>
        <v>8.9884474499859106</v>
      </c>
      <c r="Q12" s="24" t="str">
        <f>IF(ISERROR(Gross_Inv_NS!Q60/Hrs_Wkd_NS!Q12),"..",Gross_Inv_NS!Q60/Hrs_Wkd_NS!Q12)</f>
        <v>..</v>
      </c>
      <c r="R12" s="24" t="str">
        <f>IF(ISERROR(Gross_Inv_NS!R60/Hrs_Wkd_NS!R12),"..",Gross_Inv_NS!R60/Hrs_Wkd_NS!R12)</f>
        <v>..</v>
      </c>
      <c r="S12" s="24" t="str">
        <f>IF(ISERROR(Gross_Inv_NS!S60/Hrs_Wkd_NS!S12),"..",Gross_Inv_NS!S60/Hrs_Wkd_NS!S12)</f>
        <v>..</v>
      </c>
      <c r="T12" s="24" t="str">
        <f>IF(ISERROR(Gross_Inv_NS!T60/Hrs_Wkd_NS!T12),"..",Gross_Inv_NS!T60/Hrs_Wkd_NS!T12)</f>
        <v>..</v>
      </c>
      <c r="U12" s="23" t="str">
        <f>IF(ISERROR(Gross_Inv_NS!U60/Hrs_Wkd_NS!U12),"..",Gross_Inv_NS!U60/Hrs_Wkd_NS!U12)</f>
        <v>..</v>
      </c>
      <c r="V12" s="24">
        <f>IF(ISERROR(Gross_Inv_NS!V60/Hrs_Wkd_NS!V12),"..",Gross_Inv_NS!V60/Hrs_Wkd_NS!V12)</f>
        <v>5.299772500277439</v>
      </c>
      <c r="W12" s="24">
        <f>IF(ISERROR(Gross_Inv_NS!W60/Hrs_Wkd_NS!W12),"..",Gross_Inv_NS!W60/Hrs_Wkd_NS!W12)</f>
        <v>16.7184315247986</v>
      </c>
      <c r="X12" s="24" t="str">
        <f>IF(ISERROR(Gross_Inv_NS!X60/Hrs_Wkd_NS!X12),"..",Gross_Inv_NS!X60/Hrs_Wkd_NS!X12)</f>
        <v>..</v>
      </c>
      <c r="Y12" s="11" t="str">
        <f>IF(ISERROR(Gross_Inv_NS!Y60/Hrs_Wkd_NS!Y12),"..",Gross_Inv_NS!Y60/Hrs_Wkd_NS!Y12)</f>
        <v>..</v>
      </c>
    </row>
    <row r="13" spans="1:25">
      <c r="A13" s="5">
        <v>2005</v>
      </c>
      <c r="B13" s="28">
        <f>IF(ISERROR(Gross_Inv_NS!B61/Hrs_Wkd_NS!B13),"..",Gross_Inv_NS!B61/Hrs_Wkd_NS!B13)</f>
        <v>5.4997724859699684</v>
      </c>
      <c r="C13" s="22" t="str">
        <f>IF(ISERROR(Gross_Inv_NS!C61/Hrs_Wkd_NS!C13),"..",Gross_Inv_NS!C61/Hrs_Wkd_NS!C13)</f>
        <v>..</v>
      </c>
      <c r="D13" s="24">
        <f>IF(ISERROR(Gross_Inv_NS!D61/Hrs_Wkd_NS!D13),"..",Gross_Inv_NS!D61/Hrs_Wkd_NS!D13)</f>
        <v>3.9120429557657888</v>
      </c>
      <c r="E13" s="24" t="str">
        <f>IF(ISERROR(Gross_Inv_NS!E61/Hrs_Wkd_NS!E13),"..",Gross_Inv_NS!E61/Hrs_Wkd_NS!E13)</f>
        <v>..</v>
      </c>
      <c r="F13" s="24" t="str">
        <f>IF(ISERROR(Gross_Inv_NS!F61/Hrs_Wkd_NS!F13),"..",Gross_Inv_NS!F61/Hrs_Wkd_NS!F13)</f>
        <v>..</v>
      </c>
      <c r="G13" s="24">
        <f>IF(ISERROR(Gross_Inv_NS!G61/Hrs_Wkd_NS!G13),"..",Gross_Inv_NS!G61/Hrs_Wkd_NS!G13)</f>
        <v>1.6345772569061991</v>
      </c>
      <c r="H13" s="24">
        <f>IF(ISERROR(Gross_Inv_NS!H61/Hrs_Wkd_NS!H13),"..",Gross_Inv_NS!H61/Hrs_Wkd_NS!H13)</f>
        <v>5.993168276145469</v>
      </c>
      <c r="I13" s="24" t="str">
        <f>IF(ISERROR(Gross_Inv_NS!I61/Hrs_Wkd_NS!I13),"..",Gross_Inv_NS!I61/Hrs_Wkd_NS!I13)</f>
        <v>..</v>
      </c>
      <c r="J13" s="23" t="str">
        <f>IF(ISERROR(Gross_Inv_NS!J61/Hrs_Wkd_NS!J13),"..",Gross_Inv_NS!J61/Hrs_Wkd_NS!J13)</f>
        <v>..</v>
      </c>
      <c r="K13" s="24" t="str">
        <f>IF(ISERROR(Gross_Inv_NS!K61/Hrs_Wkd_NS!K13),"..",Gross_Inv_NS!K61/Hrs_Wkd_NS!K13)</f>
        <v>..</v>
      </c>
      <c r="L13" s="24" t="str">
        <f>IF(ISERROR(Gross_Inv_NS!L61/Hrs_Wkd_NS!L13),"..",Gross_Inv_NS!L61/Hrs_Wkd_NS!L13)</f>
        <v>..</v>
      </c>
      <c r="M13" s="24">
        <f>IF(ISERROR(Gross_Inv_NS!M61/Hrs_Wkd_NS!M13),"..",Gross_Inv_NS!M61/Hrs_Wkd_NS!M13)</f>
        <v>2.8982528263103804</v>
      </c>
      <c r="N13" s="24" t="str">
        <f>IF(ISERROR(Gross_Inv_NS!N61/Hrs_Wkd_NS!N13),"..",Gross_Inv_NS!N61/Hrs_Wkd_NS!N13)</f>
        <v>..</v>
      </c>
      <c r="O13" s="24">
        <f>IF(ISERROR(Gross_Inv_NS!O61/Hrs_Wkd_NS!O13),"..",Gross_Inv_NS!O61/Hrs_Wkd_NS!O13)</f>
        <v>18.61602106054908</v>
      </c>
      <c r="P13" s="24">
        <f>IF(ISERROR(Gross_Inv_NS!P61/Hrs_Wkd_NS!P13),"..",Gross_Inv_NS!P61/Hrs_Wkd_NS!P13)</f>
        <v>8.1605658136270396</v>
      </c>
      <c r="Q13" s="24" t="str">
        <f>IF(ISERROR(Gross_Inv_NS!Q61/Hrs_Wkd_NS!Q13),"..",Gross_Inv_NS!Q61/Hrs_Wkd_NS!Q13)</f>
        <v>..</v>
      </c>
      <c r="R13" s="24" t="str">
        <f>IF(ISERROR(Gross_Inv_NS!R61/Hrs_Wkd_NS!R13),"..",Gross_Inv_NS!R61/Hrs_Wkd_NS!R13)</f>
        <v>..</v>
      </c>
      <c r="S13" s="24" t="str">
        <f>IF(ISERROR(Gross_Inv_NS!S61/Hrs_Wkd_NS!S13),"..",Gross_Inv_NS!S61/Hrs_Wkd_NS!S13)</f>
        <v>..</v>
      </c>
      <c r="T13" s="24" t="str">
        <f>IF(ISERROR(Gross_Inv_NS!T61/Hrs_Wkd_NS!T13),"..",Gross_Inv_NS!T61/Hrs_Wkd_NS!T13)</f>
        <v>..</v>
      </c>
      <c r="U13" s="23" t="str">
        <f>IF(ISERROR(Gross_Inv_NS!U61/Hrs_Wkd_NS!U13),"..",Gross_Inv_NS!U61/Hrs_Wkd_NS!U13)</f>
        <v>..</v>
      </c>
      <c r="V13" s="24">
        <f>IF(ISERROR(Gross_Inv_NS!V61/Hrs_Wkd_NS!V13),"..",Gross_Inv_NS!V61/Hrs_Wkd_NS!V13)</f>
        <v>5.4010275880568681</v>
      </c>
      <c r="W13" s="24">
        <f>IF(ISERROR(Gross_Inv_NS!W61/Hrs_Wkd_NS!W13),"..",Gross_Inv_NS!W61/Hrs_Wkd_NS!W13)</f>
        <v>13.772911265747943</v>
      </c>
      <c r="X13" s="24" t="str">
        <f>IF(ISERROR(Gross_Inv_NS!X61/Hrs_Wkd_NS!X13),"..",Gross_Inv_NS!X61/Hrs_Wkd_NS!X13)</f>
        <v>..</v>
      </c>
      <c r="Y13" s="11" t="str">
        <f>IF(ISERROR(Gross_Inv_NS!Y61/Hrs_Wkd_NS!Y13),"..",Gross_Inv_NS!Y61/Hrs_Wkd_NS!Y13)</f>
        <v>..</v>
      </c>
    </row>
    <row r="14" spans="1:25">
      <c r="A14" s="5">
        <v>2006</v>
      </c>
      <c r="B14" s="28">
        <f>IF(ISERROR(Gross_Inv_NS!B62/Hrs_Wkd_NS!B14),"..",Gross_Inv_NS!B62/Hrs_Wkd_NS!B14)</f>
        <v>5.5859810324789363</v>
      </c>
      <c r="C14" s="22" t="str">
        <f>IF(ISERROR(Gross_Inv_NS!C62/Hrs_Wkd_NS!C14),"..",Gross_Inv_NS!C62/Hrs_Wkd_NS!C14)</f>
        <v>..</v>
      </c>
      <c r="D14" s="24">
        <f>IF(ISERROR(Gross_Inv_NS!D62/Hrs_Wkd_NS!D14),"..",Gross_Inv_NS!D62/Hrs_Wkd_NS!D14)</f>
        <v>3.4819831331459241</v>
      </c>
      <c r="E14" s="24" t="str">
        <f>IF(ISERROR(Gross_Inv_NS!E62/Hrs_Wkd_NS!E14),"..",Gross_Inv_NS!E62/Hrs_Wkd_NS!E14)</f>
        <v>..</v>
      </c>
      <c r="F14" s="24" t="str">
        <f>IF(ISERROR(Gross_Inv_NS!F62/Hrs_Wkd_NS!F14),"..",Gross_Inv_NS!F62/Hrs_Wkd_NS!F14)</f>
        <v>..</v>
      </c>
      <c r="G14" s="24">
        <f>IF(ISERROR(Gross_Inv_NS!G62/Hrs_Wkd_NS!G14),"..",Gross_Inv_NS!G62/Hrs_Wkd_NS!G14)</f>
        <v>1.8639813024785759</v>
      </c>
      <c r="H14" s="24">
        <f>IF(ISERROR(Gross_Inv_NS!H62/Hrs_Wkd_NS!H14),"..",Gross_Inv_NS!H62/Hrs_Wkd_NS!H14)</f>
        <v>5.9275981399372775</v>
      </c>
      <c r="I14" s="24" t="str">
        <f>IF(ISERROR(Gross_Inv_NS!I62/Hrs_Wkd_NS!I14),"..",Gross_Inv_NS!I62/Hrs_Wkd_NS!I14)</f>
        <v>..</v>
      </c>
      <c r="J14" s="23" t="str">
        <f>IF(ISERROR(Gross_Inv_NS!J62/Hrs_Wkd_NS!J14),"..",Gross_Inv_NS!J62/Hrs_Wkd_NS!J14)</f>
        <v>..</v>
      </c>
      <c r="K14" s="24" t="str">
        <f>IF(ISERROR(Gross_Inv_NS!K62/Hrs_Wkd_NS!K14),"..",Gross_Inv_NS!K62/Hrs_Wkd_NS!K14)</f>
        <v>..</v>
      </c>
      <c r="L14" s="24" t="str">
        <f>IF(ISERROR(Gross_Inv_NS!L62/Hrs_Wkd_NS!L14),"..",Gross_Inv_NS!L62/Hrs_Wkd_NS!L14)</f>
        <v>..</v>
      </c>
      <c r="M14" s="24">
        <f>IF(ISERROR(Gross_Inv_NS!M62/Hrs_Wkd_NS!M14),"..",Gross_Inv_NS!M62/Hrs_Wkd_NS!M14)</f>
        <v>2.6778010009395792</v>
      </c>
      <c r="N14" s="24" t="str">
        <f>IF(ISERROR(Gross_Inv_NS!N62/Hrs_Wkd_NS!N14),"..",Gross_Inv_NS!N62/Hrs_Wkd_NS!N14)</f>
        <v>..</v>
      </c>
      <c r="O14" s="24">
        <f>IF(ISERROR(Gross_Inv_NS!O62/Hrs_Wkd_NS!O14),"..",Gross_Inv_NS!O62/Hrs_Wkd_NS!O14)</f>
        <v>25.388888888888889</v>
      </c>
      <c r="P14" s="24">
        <f>IF(ISERROR(Gross_Inv_NS!P62/Hrs_Wkd_NS!P14),"..",Gross_Inv_NS!P62/Hrs_Wkd_NS!P14)</f>
        <v>9.6635006784260522</v>
      </c>
      <c r="Q14" s="24" t="str">
        <f>IF(ISERROR(Gross_Inv_NS!Q62/Hrs_Wkd_NS!Q14),"..",Gross_Inv_NS!Q62/Hrs_Wkd_NS!Q14)</f>
        <v>..</v>
      </c>
      <c r="R14" s="24" t="str">
        <f>IF(ISERROR(Gross_Inv_NS!R62/Hrs_Wkd_NS!R14),"..",Gross_Inv_NS!R62/Hrs_Wkd_NS!R14)</f>
        <v>..</v>
      </c>
      <c r="S14" s="24" t="str">
        <f>IF(ISERROR(Gross_Inv_NS!S62/Hrs_Wkd_NS!S14),"..",Gross_Inv_NS!S62/Hrs_Wkd_NS!S14)</f>
        <v>..</v>
      </c>
      <c r="T14" s="24" t="str">
        <f>IF(ISERROR(Gross_Inv_NS!T62/Hrs_Wkd_NS!T14),"..",Gross_Inv_NS!T62/Hrs_Wkd_NS!T14)</f>
        <v>..</v>
      </c>
      <c r="U14" s="23" t="str">
        <f>IF(ISERROR(Gross_Inv_NS!U62/Hrs_Wkd_NS!U14),"..",Gross_Inv_NS!U62/Hrs_Wkd_NS!U14)</f>
        <v>..</v>
      </c>
      <c r="V14" s="24">
        <f>IF(ISERROR(Gross_Inv_NS!V62/Hrs_Wkd_NS!V14),"..",Gross_Inv_NS!V62/Hrs_Wkd_NS!V14)</f>
        <v>5.5208140675109316</v>
      </c>
      <c r="W14" s="24">
        <f>IF(ISERROR(Gross_Inv_NS!W62/Hrs_Wkd_NS!W14),"..",Gross_Inv_NS!W62/Hrs_Wkd_NS!W14)</f>
        <v>12.755322727928101</v>
      </c>
      <c r="X14" s="24" t="str">
        <f>IF(ISERROR(Gross_Inv_NS!X62/Hrs_Wkd_NS!X14),"..",Gross_Inv_NS!X62/Hrs_Wkd_NS!X14)</f>
        <v>..</v>
      </c>
      <c r="Y14" s="11" t="str">
        <f>IF(ISERROR(Gross_Inv_NS!Y62/Hrs_Wkd_NS!Y14),"..",Gross_Inv_NS!Y62/Hrs_Wkd_NS!Y14)</f>
        <v>..</v>
      </c>
    </row>
    <row r="15" spans="1:25">
      <c r="A15" s="5">
        <v>2007</v>
      </c>
      <c r="B15" s="28">
        <f>IF(ISERROR(Gross_Inv_NS!B63/Hrs_Wkd_NS!B15),"..",Gross_Inv_NS!B63/Hrs_Wkd_NS!B15)</f>
        <v>5.6817296616419846</v>
      </c>
      <c r="C15" s="22" t="str">
        <f>IF(ISERROR(Gross_Inv_NS!C63/Hrs_Wkd_NS!C15),"..",Gross_Inv_NS!C63/Hrs_Wkd_NS!C15)</f>
        <v>..</v>
      </c>
      <c r="D15" s="24">
        <f>IF(ISERROR(Gross_Inv_NS!D63/Hrs_Wkd_NS!D15),"..",Gross_Inv_NS!D63/Hrs_Wkd_NS!D15)</f>
        <v>3.8863129579159734</v>
      </c>
      <c r="E15" s="24" t="str">
        <f>IF(ISERROR(Gross_Inv_NS!E63/Hrs_Wkd_NS!E15),"..",Gross_Inv_NS!E63/Hrs_Wkd_NS!E15)</f>
        <v>..</v>
      </c>
      <c r="F15" s="24" t="str">
        <f>IF(ISERROR(Gross_Inv_NS!F63/Hrs_Wkd_NS!F15),"..",Gross_Inv_NS!F63/Hrs_Wkd_NS!F15)</f>
        <v>..</v>
      </c>
      <c r="G15" s="24">
        <f>IF(ISERROR(Gross_Inv_NS!G63/Hrs_Wkd_NS!G15),"..",Gross_Inv_NS!G63/Hrs_Wkd_NS!G15)</f>
        <v>1.9975476217634311</v>
      </c>
      <c r="H15" s="24" t="str">
        <f>IF(ISERROR(Gross_Inv_NS!H63/Hrs_Wkd_NS!H15),"..",Gross_Inv_NS!H63/Hrs_Wkd_NS!H15)</f>
        <v>..</v>
      </c>
      <c r="I15" s="24" t="str">
        <f>IF(ISERROR(Gross_Inv_NS!I63/Hrs_Wkd_NS!I15),"..",Gross_Inv_NS!I63/Hrs_Wkd_NS!I15)</f>
        <v>..</v>
      </c>
      <c r="J15" s="23" t="str">
        <f>IF(ISERROR(Gross_Inv_NS!J63/Hrs_Wkd_NS!J15),"..",Gross_Inv_NS!J63/Hrs_Wkd_NS!J15)</f>
        <v>..</v>
      </c>
      <c r="K15" s="24" t="str">
        <f>IF(ISERROR(Gross_Inv_NS!K63/Hrs_Wkd_NS!K15),"..",Gross_Inv_NS!K63/Hrs_Wkd_NS!K15)</f>
        <v>..</v>
      </c>
      <c r="L15" s="24" t="str">
        <f>IF(ISERROR(Gross_Inv_NS!L63/Hrs_Wkd_NS!L15),"..",Gross_Inv_NS!L63/Hrs_Wkd_NS!L15)</f>
        <v>..</v>
      </c>
      <c r="M15" s="24">
        <f>IF(ISERROR(Gross_Inv_NS!M63/Hrs_Wkd_NS!M15),"..",Gross_Inv_NS!M63/Hrs_Wkd_NS!M15)</f>
        <v>2.9232067197596905</v>
      </c>
      <c r="N15" s="24" t="str">
        <f>IF(ISERROR(Gross_Inv_NS!N63/Hrs_Wkd_NS!N15),"..",Gross_Inv_NS!N63/Hrs_Wkd_NS!N15)</f>
        <v>..</v>
      </c>
      <c r="O15" s="24">
        <f>IF(ISERROR(Gross_Inv_NS!O63/Hrs_Wkd_NS!O15),"..",Gross_Inv_NS!O63/Hrs_Wkd_NS!O15)</f>
        <v>24.812337928210731</v>
      </c>
      <c r="P15" s="24">
        <f>IF(ISERROR(Gross_Inv_NS!P63/Hrs_Wkd_NS!P15),"..",Gross_Inv_NS!P63/Hrs_Wkd_NS!P15)</f>
        <v>8.0747711088504577</v>
      </c>
      <c r="Q15" s="24" t="str">
        <f>IF(ISERROR(Gross_Inv_NS!Q63/Hrs_Wkd_NS!Q15),"..",Gross_Inv_NS!Q63/Hrs_Wkd_NS!Q15)</f>
        <v>..</v>
      </c>
      <c r="R15" s="24" t="str">
        <f>IF(ISERROR(Gross_Inv_NS!R63/Hrs_Wkd_NS!R15),"..",Gross_Inv_NS!R63/Hrs_Wkd_NS!R15)</f>
        <v>..</v>
      </c>
      <c r="S15" s="24" t="str">
        <f>IF(ISERROR(Gross_Inv_NS!S63/Hrs_Wkd_NS!S15),"..",Gross_Inv_NS!S63/Hrs_Wkd_NS!S15)</f>
        <v>..</v>
      </c>
      <c r="T15" s="24" t="str">
        <f>IF(ISERROR(Gross_Inv_NS!T63/Hrs_Wkd_NS!T15),"..",Gross_Inv_NS!T63/Hrs_Wkd_NS!T15)</f>
        <v>..</v>
      </c>
      <c r="U15" s="23" t="str">
        <f>IF(ISERROR(Gross_Inv_NS!U63/Hrs_Wkd_NS!U15),"..",Gross_Inv_NS!U63/Hrs_Wkd_NS!U15)</f>
        <v>..</v>
      </c>
      <c r="V15" s="24">
        <f>IF(ISERROR(Gross_Inv_NS!V63/Hrs_Wkd_NS!V15),"..",Gross_Inv_NS!V63/Hrs_Wkd_NS!V15)</f>
        <v>5.6062118915960033</v>
      </c>
      <c r="W15" s="24">
        <f>IF(ISERROR(Gross_Inv_NS!W63/Hrs_Wkd_NS!W15),"..",Gross_Inv_NS!W63/Hrs_Wkd_NS!W15)</f>
        <v>12.872244108938752</v>
      </c>
      <c r="X15" s="24" t="str">
        <f>IF(ISERROR(Gross_Inv_NS!X63/Hrs_Wkd_NS!X15),"..",Gross_Inv_NS!X63/Hrs_Wkd_NS!X15)</f>
        <v>..</v>
      </c>
      <c r="Y15" s="11" t="str">
        <f>IF(ISERROR(Gross_Inv_NS!Y63/Hrs_Wkd_NS!Y15),"..",Gross_Inv_NS!Y63/Hrs_Wkd_NS!Y15)</f>
        <v>..</v>
      </c>
    </row>
    <row r="16" spans="1:25">
      <c r="A16" s="5">
        <v>2008</v>
      </c>
      <c r="B16" s="28">
        <f>IF(ISERROR(Gross_Inv_NS!B64/Hrs_Wkd_NS!B16),"..",Gross_Inv_NS!B64/Hrs_Wkd_NS!B16)</f>
        <v>4.8203427858318726</v>
      </c>
      <c r="C16" s="22" t="str">
        <f>IF(ISERROR(Gross_Inv_NS!C64/Hrs_Wkd_NS!C16),"..",Gross_Inv_NS!C64/Hrs_Wkd_NS!C16)</f>
        <v>..</v>
      </c>
      <c r="D16" s="24">
        <f>IF(ISERROR(Gross_Inv_NS!D64/Hrs_Wkd_NS!D16),"..",Gross_Inv_NS!D64/Hrs_Wkd_NS!D16)</f>
        <v>4.078875296695271</v>
      </c>
      <c r="E16" s="24" t="str">
        <f>IF(ISERROR(Gross_Inv_NS!E64/Hrs_Wkd_NS!E16),"..",Gross_Inv_NS!E64/Hrs_Wkd_NS!E16)</f>
        <v>..</v>
      </c>
      <c r="F16" s="24" t="str">
        <f>IF(ISERROR(Gross_Inv_NS!F64/Hrs_Wkd_NS!F16),"..",Gross_Inv_NS!F64/Hrs_Wkd_NS!F16)</f>
        <v>..</v>
      </c>
      <c r="G16" s="24">
        <f>IF(ISERROR(Gross_Inv_NS!G64/Hrs_Wkd_NS!G16),"..",Gross_Inv_NS!G64/Hrs_Wkd_NS!G16)</f>
        <v>1.9262844174664371</v>
      </c>
      <c r="H16" s="24" t="str">
        <f>IF(ISERROR(Gross_Inv_NS!H64/Hrs_Wkd_NS!H16),"..",Gross_Inv_NS!H64/Hrs_Wkd_NS!H16)</f>
        <v>..</v>
      </c>
      <c r="I16" s="24" t="str">
        <f>IF(ISERROR(Gross_Inv_NS!I64/Hrs_Wkd_NS!I16),"..",Gross_Inv_NS!I64/Hrs_Wkd_NS!I16)</f>
        <v>..</v>
      </c>
      <c r="J16" s="23" t="str">
        <f>IF(ISERROR(Gross_Inv_NS!J64/Hrs_Wkd_NS!J16),"..",Gross_Inv_NS!J64/Hrs_Wkd_NS!J16)</f>
        <v>..</v>
      </c>
      <c r="K16" s="24" t="str">
        <f>IF(ISERROR(Gross_Inv_NS!K64/Hrs_Wkd_NS!K16),"..",Gross_Inv_NS!K64/Hrs_Wkd_NS!K16)</f>
        <v>..</v>
      </c>
      <c r="L16" s="24" t="str">
        <f>IF(ISERROR(Gross_Inv_NS!L64/Hrs_Wkd_NS!L16),"..",Gross_Inv_NS!L64/Hrs_Wkd_NS!L16)</f>
        <v>..</v>
      </c>
      <c r="M16" s="24">
        <f>IF(ISERROR(Gross_Inv_NS!M64/Hrs_Wkd_NS!M16),"..",Gross_Inv_NS!M64/Hrs_Wkd_NS!M16)</f>
        <v>2.5183718823826018</v>
      </c>
      <c r="N16" s="24" t="str">
        <f>IF(ISERROR(Gross_Inv_NS!N64/Hrs_Wkd_NS!N16),"..",Gross_Inv_NS!N64/Hrs_Wkd_NS!N16)</f>
        <v>..</v>
      </c>
      <c r="O16" s="24">
        <f>IF(ISERROR(Gross_Inv_NS!O64/Hrs_Wkd_NS!O16),"..",Gross_Inv_NS!O64/Hrs_Wkd_NS!O16)</f>
        <v>16.045487412081773</v>
      </c>
      <c r="P16" s="24">
        <f>IF(ISERROR(Gross_Inv_NS!P64/Hrs_Wkd_NS!P16),"..",Gross_Inv_NS!P64/Hrs_Wkd_NS!P16)</f>
        <v>7.4557482567495068</v>
      </c>
      <c r="Q16" s="24" t="str">
        <f>IF(ISERROR(Gross_Inv_NS!Q64/Hrs_Wkd_NS!Q16),"..",Gross_Inv_NS!Q64/Hrs_Wkd_NS!Q16)</f>
        <v>..</v>
      </c>
      <c r="R16" s="24" t="str">
        <f>IF(ISERROR(Gross_Inv_NS!R64/Hrs_Wkd_NS!R16),"..",Gross_Inv_NS!R64/Hrs_Wkd_NS!R16)</f>
        <v>..</v>
      </c>
      <c r="S16" s="24" t="str">
        <f>IF(ISERROR(Gross_Inv_NS!S64/Hrs_Wkd_NS!S16),"..",Gross_Inv_NS!S64/Hrs_Wkd_NS!S16)</f>
        <v>..</v>
      </c>
      <c r="T16" s="24" t="str">
        <f>IF(ISERROR(Gross_Inv_NS!T64/Hrs_Wkd_NS!T16),"..",Gross_Inv_NS!T64/Hrs_Wkd_NS!T16)</f>
        <v>..</v>
      </c>
      <c r="U16" s="23" t="str">
        <f>IF(ISERROR(Gross_Inv_NS!U64/Hrs_Wkd_NS!U16),"..",Gross_Inv_NS!U64/Hrs_Wkd_NS!U16)</f>
        <v>..</v>
      </c>
      <c r="V16" s="24">
        <f>IF(ISERROR(Gross_Inv_NS!V64/Hrs_Wkd_NS!V16),"..",Gross_Inv_NS!V64/Hrs_Wkd_NS!V16)</f>
        <v>4.7275601693323015</v>
      </c>
      <c r="W16" s="24">
        <f>IF(ISERROR(Gross_Inv_NS!W64/Hrs_Wkd_NS!W16),"..",Gross_Inv_NS!W64/Hrs_Wkd_NS!W16)</f>
        <v>11.148196792423276</v>
      </c>
      <c r="X16" s="24" t="str">
        <f>IF(ISERROR(Gross_Inv_NS!X64/Hrs_Wkd_NS!X16),"..",Gross_Inv_NS!X64/Hrs_Wkd_NS!X16)</f>
        <v>..</v>
      </c>
      <c r="Y16" s="11" t="str">
        <f>IF(ISERROR(Gross_Inv_NS!Y64/Hrs_Wkd_NS!Y16),"..",Gross_Inv_NS!Y64/Hrs_Wkd_NS!Y16)</f>
        <v>..</v>
      </c>
    </row>
    <row r="17" spans="1:25">
      <c r="A17" s="5">
        <v>2009</v>
      </c>
      <c r="B17" s="28">
        <f>IF(ISERROR(Gross_Inv_NS!B65/Hrs_Wkd_NS!B17),"..",Gross_Inv_NS!B65/Hrs_Wkd_NS!B17)</f>
        <v>4.8957015158450234</v>
      </c>
      <c r="C17" s="22" t="str">
        <f>IF(ISERROR(Gross_Inv_NS!C65/Hrs_Wkd_NS!C17),"..",Gross_Inv_NS!C65/Hrs_Wkd_NS!C17)</f>
        <v>..</v>
      </c>
      <c r="D17" s="24">
        <f>IF(ISERROR(Gross_Inv_NS!D65/Hrs_Wkd_NS!D17),"..",Gross_Inv_NS!D65/Hrs_Wkd_NS!D17)</f>
        <v>3.2054193157735393</v>
      </c>
      <c r="E17" s="24" t="str">
        <f>IF(ISERROR(Gross_Inv_NS!E65/Hrs_Wkd_NS!E17),"..",Gross_Inv_NS!E65/Hrs_Wkd_NS!E17)</f>
        <v>..</v>
      </c>
      <c r="F17" s="24" t="str">
        <f>IF(ISERROR(Gross_Inv_NS!F65/Hrs_Wkd_NS!F17),"..",Gross_Inv_NS!F65/Hrs_Wkd_NS!F17)</f>
        <v>..</v>
      </c>
      <c r="G17" s="24">
        <f>IF(ISERROR(Gross_Inv_NS!G65/Hrs_Wkd_NS!G17),"..",Gross_Inv_NS!G65/Hrs_Wkd_NS!G17)</f>
        <v>1.6876813211336756</v>
      </c>
      <c r="H17" s="24" t="str">
        <f>IF(ISERROR(Gross_Inv_NS!H65/Hrs_Wkd_NS!H17),"..",Gross_Inv_NS!H65/Hrs_Wkd_NS!H17)</f>
        <v>..</v>
      </c>
      <c r="I17" s="24" t="str">
        <f>IF(ISERROR(Gross_Inv_NS!I65/Hrs_Wkd_NS!I17),"..",Gross_Inv_NS!I65/Hrs_Wkd_NS!I17)</f>
        <v>..</v>
      </c>
      <c r="J17" s="23" t="str">
        <f>IF(ISERROR(Gross_Inv_NS!J65/Hrs_Wkd_NS!J17),"..",Gross_Inv_NS!J65/Hrs_Wkd_NS!J17)</f>
        <v>..</v>
      </c>
      <c r="K17" s="24" t="str">
        <f>IF(ISERROR(Gross_Inv_NS!K65/Hrs_Wkd_NS!K17),"..",Gross_Inv_NS!K65/Hrs_Wkd_NS!K17)</f>
        <v>..</v>
      </c>
      <c r="L17" s="24" t="str">
        <f>IF(ISERROR(Gross_Inv_NS!L65/Hrs_Wkd_NS!L17),"..",Gross_Inv_NS!L65/Hrs_Wkd_NS!L17)</f>
        <v>..</v>
      </c>
      <c r="M17" s="24">
        <f>IF(ISERROR(Gross_Inv_NS!M65/Hrs_Wkd_NS!M17),"..",Gross_Inv_NS!M65/Hrs_Wkd_NS!M17)</f>
        <v>2.3957904369709446</v>
      </c>
      <c r="N17" s="24" t="str">
        <f>IF(ISERROR(Gross_Inv_NS!N65/Hrs_Wkd_NS!N17),"..",Gross_Inv_NS!N65/Hrs_Wkd_NS!N17)</f>
        <v>..</v>
      </c>
      <c r="O17" s="24">
        <f>IF(ISERROR(Gross_Inv_NS!O65/Hrs_Wkd_NS!O17),"..",Gross_Inv_NS!O65/Hrs_Wkd_NS!O17)</f>
        <v>10.597763208638643</v>
      </c>
      <c r="P17" s="24">
        <f>IF(ISERROR(Gross_Inv_NS!P65/Hrs_Wkd_NS!P17),"..",Gross_Inv_NS!P65/Hrs_Wkd_NS!P17)</f>
        <v>3.3370494240059454</v>
      </c>
      <c r="Q17" s="24" t="str">
        <f>IF(ISERROR(Gross_Inv_NS!Q65/Hrs_Wkd_NS!Q17),"..",Gross_Inv_NS!Q65/Hrs_Wkd_NS!Q17)</f>
        <v>..</v>
      </c>
      <c r="R17" s="24" t="str">
        <f>IF(ISERROR(Gross_Inv_NS!R65/Hrs_Wkd_NS!R17),"..",Gross_Inv_NS!R65/Hrs_Wkd_NS!R17)</f>
        <v>..</v>
      </c>
      <c r="S17" s="24" t="str">
        <f>IF(ISERROR(Gross_Inv_NS!S65/Hrs_Wkd_NS!S17),"..",Gross_Inv_NS!S65/Hrs_Wkd_NS!S17)</f>
        <v>..</v>
      </c>
      <c r="T17" s="24" t="str">
        <f>IF(ISERROR(Gross_Inv_NS!T65/Hrs_Wkd_NS!T17),"..",Gross_Inv_NS!T65/Hrs_Wkd_NS!T17)</f>
        <v>..</v>
      </c>
      <c r="U17" s="23" t="str">
        <f>IF(ISERROR(Gross_Inv_NS!U65/Hrs_Wkd_NS!U17),"..",Gross_Inv_NS!U65/Hrs_Wkd_NS!U17)</f>
        <v>..</v>
      </c>
      <c r="V17" s="24">
        <f>IF(ISERROR(Gross_Inv_NS!V65/Hrs_Wkd_NS!V17),"..",Gross_Inv_NS!V65/Hrs_Wkd_NS!V17)</f>
        <v>4.8524641983452907</v>
      </c>
      <c r="W17" s="24">
        <f>IF(ISERROR(Gross_Inv_NS!W65/Hrs_Wkd_NS!W17),"..",Gross_Inv_NS!W65/Hrs_Wkd_NS!W17)</f>
        <v>17.305512031693862</v>
      </c>
      <c r="X17" s="24" t="str">
        <f>IF(ISERROR(Gross_Inv_NS!X65/Hrs_Wkd_NS!X17),"..",Gross_Inv_NS!X65/Hrs_Wkd_NS!X17)</f>
        <v>..</v>
      </c>
      <c r="Y17" s="11" t="str">
        <f>IF(ISERROR(Gross_Inv_NS!Y65/Hrs_Wkd_NS!Y17),"..",Gross_Inv_NS!Y65/Hrs_Wkd_NS!Y17)</f>
        <v>..</v>
      </c>
    </row>
    <row r="18" spans="1:25">
      <c r="A18" s="5">
        <v>2010</v>
      </c>
      <c r="B18" s="28">
        <f>IF(ISERROR(Gross_Inv_NS!B66/Hrs_Wkd_NS!B18),"..",Gross_Inv_NS!B66/Hrs_Wkd_NS!B18)</f>
        <v>4.876984397980582</v>
      </c>
      <c r="C18" s="22" t="str">
        <f>IF(ISERROR(Gross_Inv_NS!C66/Hrs_Wkd_NS!C18),"..",Gross_Inv_NS!C66/Hrs_Wkd_NS!C18)</f>
        <v>..</v>
      </c>
      <c r="D18" s="24">
        <f>IF(ISERROR(Gross_Inv_NS!D66/Hrs_Wkd_NS!D18),"..",Gross_Inv_NS!D66/Hrs_Wkd_NS!D18)</f>
        <v>2.7161660970111265</v>
      </c>
      <c r="E18" s="24" t="str">
        <f>IF(ISERROR(Gross_Inv_NS!E66/Hrs_Wkd_NS!E18),"..",Gross_Inv_NS!E66/Hrs_Wkd_NS!E18)</f>
        <v>..</v>
      </c>
      <c r="F18" s="24" t="str">
        <f>IF(ISERROR(Gross_Inv_NS!F66/Hrs_Wkd_NS!F18),"..",Gross_Inv_NS!F66/Hrs_Wkd_NS!F18)</f>
        <v>..</v>
      </c>
      <c r="G18" s="24">
        <f>IF(ISERROR(Gross_Inv_NS!G66/Hrs_Wkd_NS!G18),"..",Gross_Inv_NS!G66/Hrs_Wkd_NS!G18)</f>
        <v>1.8162546943902853</v>
      </c>
      <c r="H18" s="24" t="str">
        <f>IF(ISERROR(Gross_Inv_NS!H66/Hrs_Wkd_NS!H18),"..",Gross_Inv_NS!H66/Hrs_Wkd_NS!H18)</f>
        <v>..</v>
      </c>
      <c r="I18" s="24" t="str">
        <f>IF(ISERROR(Gross_Inv_NS!I66/Hrs_Wkd_NS!I18),"..",Gross_Inv_NS!I66/Hrs_Wkd_NS!I18)</f>
        <v>..</v>
      </c>
      <c r="J18" s="23" t="str">
        <f>IF(ISERROR(Gross_Inv_NS!J66/Hrs_Wkd_NS!J18),"..",Gross_Inv_NS!J66/Hrs_Wkd_NS!J18)</f>
        <v>..</v>
      </c>
      <c r="K18" s="24" t="str">
        <f>IF(ISERROR(Gross_Inv_NS!K66/Hrs_Wkd_NS!K18),"..",Gross_Inv_NS!K66/Hrs_Wkd_NS!K18)</f>
        <v>..</v>
      </c>
      <c r="L18" s="24" t="str">
        <f>IF(ISERROR(Gross_Inv_NS!L66/Hrs_Wkd_NS!L18),"..",Gross_Inv_NS!L66/Hrs_Wkd_NS!L18)</f>
        <v>..</v>
      </c>
      <c r="M18" s="24">
        <f>IF(ISERROR(Gross_Inv_NS!M66/Hrs_Wkd_NS!M18),"..",Gross_Inv_NS!M66/Hrs_Wkd_NS!M18)</f>
        <v>2.2316043425814236</v>
      </c>
      <c r="N18" s="24" t="str">
        <f>IF(ISERROR(Gross_Inv_NS!N66/Hrs_Wkd_NS!N18),"..",Gross_Inv_NS!N66/Hrs_Wkd_NS!N18)</f>
        <v>..</v>
      </c>
      <c r="O18" s="24" t="str">
        <f>IF(ISERROR(Gross_Inv_NS!O66/Hrs_Wkd_NS!O18),"..",Gross_Inv_NS!O66/Hrs_Wkd_NS!O18)</f>
        <v>..</v>
      </c>
      <c r="P18" s="24">
        <f>IF(ISERROR(Gross_Inv_NS!P66/Hrs_Wkd_NS!P18),"..",Gross_Inv_NS!P66/Hrs_Wkd_NS!P18)</f>
        <v>3.0323387694588586</v>
      </c>
      <c r="Q18" s="24" t="str">
        <f>IF(ISERROR(Gross_Inv_NS!Q66/Hrs_Wkd_NS!Q18),"..",Gross_Inv_NS!Q66/Hrs_Wkd_NS!Q18)</f>
        <v>..</v>
      </c>
      <c r="R18" s="24" t="str">
        <f>IF(ISERROR(Gross_Inv_NS!R66/Hrs_Wkd_NS!R18),"..",Gross_Inv_NS!R66/Hrs_Wkd_NS!R18)</f>
        <v>..</v>
      </c>
      <c r="S18" s="24" t="str">
        <f>IF(ISERROR(Gross_Inv_NS!S66/Hrs_Wkd_NS!S18),"..",Gross_Inv_NS!S66/Hrs_Wkd_NS!S18)</f>
        <v>..</v>
      </c>
      <c r="T18" s="24" t="str">
        <f>IF(ISERROR(Gross_Inv_NS!T66/Hrs_Wkd_NS!T18),"..",Gross_Inv_NS!T66/Hrs_Wkd_NS!T18)</f>
        <v>..</v>
      </c>
      <c r="U18" s="23" t="str">
        <f>IF(ISERROR(Gross_Inv_NS!U66/Hrs_Wkd_NS!U18),"..",Gross_Inv_NS!U66/Hrs_Wkd_NS!U18)</f>
        <v>..</v>
      </c>
      <c r="V18" s="24">
        <f>IF(ISERROR(Gross_Inv_NS!V66/Hrs_Wkd_NS!V18),"..",Gross_Inv_NS!V66/Hrs_Wkd_NS!V18)</f>
        <v>4.850323830893978</v>
      </c>
      <c r="W18" s="24">
        <f>IF(ISERROR(Gross_Inv_NS!W66/Hrs_Wkd_NS!W18),"..",Gross_Inv_NS!W66/Hrs_Wkd_NS!W18)</f>
        <v>17.295766020978487</v>
      </c>
      <c r="X18" s="24" t="str">
        <f>IF(ISERROR(Gross_Inv_NS!X66/Hrs_Wkd_NS!X18),"..",Gross_Inv_NS!X66/Hrs_Wkd_NS!X18)</f>
        <v>..</v>
      </c>
      <c r="Y18" s="11" t="str">
        <f>IF(ISERROR(Gross_Inv_NS!Y66/Hrs_Wkd_NS!Y18),"..",Gross_Inv_NS!Y66/Hrs_Wkd_NS!Y18)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-0.2801016639069065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>
        <f t="shared" si="0"/>
        <v>-1.2023089470839521</v>
      </c>
      <c r="E21" s="9" t="str">
        <f t="shared" si="0"/>
        <v>n.a.</v>
      </c>
      <c r="F21" s="9" t="str">
        <f t="shared" si="0"/>
        <v>n.a.</v>
      </c>
      <c r="G21" s="9">
        <f t="shared" si="0"/>
        <v>1.9852629892265217</v>
      </c>
      <c r="H21" s="9" t="str">
        <f t="shared" si="0"/>
        <v>n.a.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 t="str">
        <f t="shared" si="0"/>
        <v>n.a.</v>
      </c>
      <c r="M21" s="9">
        <f t="shared" si="0"/>
        <v>4.8430792513704857</v>
      </c>
      <c r="N21" s="9" t="str">
        <f t="shared" si="0"/>
        <v>n.a.</v>
      </c>
      <c r="O21" s="9" t="str">
        <f t="shared" si="0"/>
        <v>n.a.</v>
      </c>
      <c r="P21" s="9">
        <f t="shared" si="0"/>
        <v>-9.5454735303903693</v>
      </c>
      <c r="Q21" s="9" t="str">
        <f t="shared" si="0"/>
        <v>n.a.</v>
      </c>
      <c r="R21" s="9" t="str">
        <f t="shared" si="0"/>
        <v>n.a.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1"/>
        <v>n.a.</v>
      </c>
      <c r="U21" s="20" t="str">
        <f t="shared" si="1"/>
        <v>n.a.</v>
      </c>
      <c r="V21" s="9">
        <f t="shared" si="1"/>
        <v>-0.28421053943868957</v>
      </c>
      <c r="W21" s="9">
        <f t="shared" si="1"/>
        <v>0.56389928845401727</v>
      </c>
      <c r="X21" s="9" t="str">
        <f t="shared" si="1"/>
        <v>n.a.</v>
      </c>
      <c r="Y21" s="63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3.1935188128286995</v>
      </c>
      <c r="C22" s="9" t="str">
        <f t="shared" si="0"/>
        <v>n.a.</v>
      </c>
      <c r="D22" s="9">
        <f t="shared" si="0"/>
        <v>4.4304163918358341</v>
      </c>
      <c r="E22" s="9">
        <f t="shared" si="0"/>
        <v>85.007556601040505</v>
      </c>
      <c r="F22" s="9" t="str">
        <f t="shared" si="0"/>
        <v>n.a.</v>
      </c>
      <c r="G22" s="9">
        <f t="shared" si="0"/>
        <v>6.6512810584240301</v>
      </c>
      <c r="H22" s="9">
        <f t="shared" si="0"/>
        <v>-27.465523039128282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 t="str">
        <f t="shared" si="0"/>
        <v>n.a.</v>
      </c>
      <c r="M22" s="9">
        <f t="shared" si="0"/>
        <v>-4.8483576442019611</v>
      </c>
      <c r="N22" s="9" t="str">
        <f t="shared" si="0"/>
        <v>n.a.</v>
      </c>
      <c r="O22" s="9">
        <f t="shared" si="0"/>
        <v>17.553627657568228</v>
      </c>
      <c r="P22" s="9">
        <f t="shared" si="0"/>
        <v>0.78604097431447251</v>
      </c>
      <c r="Q22" s="9" t="str">
        <f t="shared" si="0"/>
        <v>n.a.</v>
      </c>
      <c r="R22" s="9" t="str">
        <f t="shared" si="0"/>
        <v>n.a.</v>
      </c>
      <c r="S22" s="9" t="str">
        <f t="shared" si="1"/>
        <v>n.a.</v>
      </c>
      <c r="T22" s="9" t="str">
        <f t="shared" si="1"/>
        <v>n.a.</v>
      </c>
      <c r="U22" s="21" t="str">
        <f t="shared" si="1"/>
        <v>n.a.</v>
      </c>
      <c r="V22" s="9">
        <f t="shared" si="1"/>
        <v>2.9504103319340613</v>
      </c>
      <c r="W22" s="9">
        <f t="shared" si="1"/>
        <v>-1.8744361429644307</v>
      </c>
      <c r="X22" s="9" t="str">
        <f t="shared" si="1"/>
        <v>n.a.</v>
      </c>
      <c r="Y22" s="63" t="str">
        <f t="shared" si="1"/>
        <v>n.a.</v>
      </c>
    </row>
    <row r="23" spans="1:25">
      <c r="A23" s="29" t="s">
        <v>24</v>
      </c>
      <c r="B23" s="19">
        <f t="shared" si="2"/>
        <v>-1.2992054807632658</v>
      </c>
      <c r="C23" s="9" t="str">
        <f t="shared" si="0"/>
        <v>n.a.</v>
      </c>
      <c r="D23" s="9">
        <f t="shared" si="0"/>
        <v>-2.8321192777787774</v>
      </c>
      <c r="E23" s="9" t="str">
        <f t="shared" si="0"/>
        <v>n.a.</v>
      </c>
      <c r="F23" s="9" t="str">
        <f t="shared" si="0"/>
        <v>n.a.</v>
      </c>
      <c r="G23" s="9">
        <f t="shared" si="0"/>
        <v>0.62567885078712582</v>
      </c>
      <c r="H23" s="9" t="str">
        <f t="shared" si="0"/>
        <v>n.a.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 t="str">
        <f t="shared" si="0"/>
        <v>n.a.</v>
      </c>
      <c r="M23" s="9">
        <f t="shared" si="0"/>
        <v>7.9386076044661191</v>
      </c>
      <c r="N23" s="9" t="str">
        <f t="shared" si="0"/>
        <v>n.a.</v>
      </c>
      <c r="O23" s="9" t="str">
        <f t="shared" si="0"/>
        <v>n.a.</v>
      </c>
      <c r="P23" s="9">
        <f t="shared" si="0"/>
        <v>-12.433240188529137</v>
      </c>
      <c r="Q23" s="9" t="str">
        <f t="shared" si="0"/>
        <v>n.a.</v>
      </c>
      <c r="R23" s="9" t="str">
        <f t="shared" si="0"/>
        <v>n.a.</v>
      </c>
      <c r="S23" s="9" t="str">
        <f t="shared" si="1"/>
        <v>n.a.</v>
      </c>
      <c r="T23" s="9" t="str">
        <f t="shared" si="1"/>
        <v>n.a.</v>
      </c>
      <c r="U23" s="21" t="str">
        <f t="shared" si="1"/>
        <v>n.a.</v>
      </c>
      <c r="V23" s="9">
        <f t="shared" si="1"/>
        <v>-1.2346318384865773</v>
      </c>
      <c r="W23" s="9">
        <f t="shared" si="1"/>
        <v>1.3071472788523275</v>
      </c>
      <c r="X23" s="9" t="str">
        <f t="shared" si="1"/>
        <v>n.a.</v>
      </c>
      <c r="Y23" s="63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 t="str">
        <f t="shared" ref="C29:Y29" si="3">IF(ISERROR((C5/$B5)*100),"..",(C5/$B5)*100)</f>
        <v>..</v>
      </c>
      <c r="D29" s="24">
        <f t="shared" si="3"/>
        <v>62.843501384633385</v>
      </c>
      <c r="E29" s="24">
        <f t="shared" si="3"/>
        <v>437.0182384650227</v>
      </c>
      <c r="F29" s="24" t="str">
        <f t="shared" si="3"/>
        <v>..</v>
      </c>
      <c r="G29" s="24">
        <f t="shared" si="3"/>
        <v>27.810107882156458</v>
      </c>
      <c r="H29" s="24">
        <f t="shared" si="3"/>
        <v>265.18838110426248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 t="str">
        <f t="shared" si="3"/>
        <v>..</v>
      </c>
      <c r="M29" s="24">
        <f t="shared" si="3"/>
        <v>23.856822702565506</v>
      </c>
      <c r="N29" s="24" t="str">
        <f t="shared" si="3"/>
        <v>..</v>
      </c>
      <c r="O29" s="24">
        <f t="shared" si="3"/>
        <v>296.72158384765356</v>
      </c>
      <c r="P29" s="24">
        <f t="shared" si="3"/>
        <v>220.90021907383971</v>
      </c>
      <c r="Q29" s="24" t="str">
        <f t="shared" si="3"/>
        <v>..</v>
      </c>
      <c r="R29" s="24" t="str">
        <f t="shared" si="3"/>
        <v>..</v>
      </c>
      <c r="S29" s="24" t="str">
        <f t="shared" si="3"/>
        <v>..</v>
      </c>
      <c r="T29" s="24" t="str">
        <f t="shared" si="3"/>
        <v>..</v>
      </c>
      <c r="U29" s="23" t="str">
        <f t="shared" si="3"/>
        <v>..</v>
      </c>
      <c r="V29" s="24">
        <f t="shared" si="3"/>
        <v>99.506627061057046</v>
      </c>
      <c r="W29" s="24">
        <f t="shared" si="3"/>
        <v>317.83727558782118</v>
      </c>
      <c r="X29" s="24" t="str">
        <f t="shared" si="3"/>
        <v>..</v>
      </c>
      <c r="Y29" s="63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 t="str">
        <f t="shared" si="4"/>
        <v>..</v>
      </c>
      <c r="D30" s="24">
        <f t="shared" si="4"/>
        <v>71.090355663785857</v>
      </c>
      <c r="E30" s="24">
        <f t="shared" si="4"/>
        <v>3270.6176103560288</v>
      </c>
      <c r="F30" s="24" t="str">
        <f t="shared" si="4"/>
        <v>..</v>
      </c>
      <c r="G30" s="24">
        <f t="shared" si="4"/>
        <v>23.811351629697423</v>
      </c>
      <c r="H30" s="24">
        <f t="shared" si="4"/>
        <v>87.365888301892412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 t="str">
        <f t="shared" si="4"/>
        <v>..</v>
      </c>
      <c r="M30" s="24">
        <f t="shared" si="4"/>
        <v>17.075697072952643</v>
      </c>
      <c r="N30" s="24" t="str">
        <f t="shared" si="4"/>
        <v>..</v>
      </c>
      <c r="O30" s="24">
        <f t="shared" si="4"/>
        <v>197.04679437928465</v>
      </c>
      <c r="P30" s="24">
        <f t="shared" si="4"/>
        <v>150.01366213062408</v>
      </c>
      <c r="Q30" s="24" t="str">
        <f t="shared" si="4"/>
        <v>..</v>
      </c>
      <c r="R30" s="24" t="str">
        <f t="shared" si="4"/>
        <v>..</v>
      </c>
      <c r="S30" s="24" t="str">
        <f t="shared" si="4"/>
        <v>..</v>
      </c>
      <c r="T30" s="24" t="str">
        <f t="shared" si="4"/>
        <v>..</v>
      </c>
      <c r="U30" s="23" t="str">
        <f t="shared" si="4"/>
        <v>..</v>
      </c>
      <c r="V30" s="24">
        <f t="shared" si="4"/>
        <v>98.747165217263188</v>
      </c>
      <c r="W30" s="24">
        <f t="shared" si="4"/>
        <v>378.62471647010165</v>
      </c>
      <c r="X30" s="24" t="str">
        <f t="shared" si="4"/>
        <v>..</v>
      </c>
      <c r="Y30" s="63" t="str">
        <f t="shared" si="4"/>
        <v>..</v>
      </c>
    </row>
    <row r="31" spans="1:25">
      <c r="A31" s="5">
        <v>1999</v>
      </c>
      <c r="B31" s="28">
        <f t="shared" si="4"/>
        <v>100</v>
      </c>
      <c r="C31" s="22" t="str">
        <f t="shared" si="4"/>
        <v>..</v>
      </c>
      <c r="D31" s="24">
        <f t="shared" si="4"/>
        <v>47.214232624231826</v>
      </c>
      <c r="E31" s="24">
        <f t="shared" si="4"/>
        <v>3240.9461634163704</v>
      </c>
      <c r="F31" s="24" t="str">
        <f t="shared" si="4"/>
        <v>..</v>
      </c>
      <c r="G31" s="24">
        <f t="shared" si="4"/>
        <v>22.507442695556982</v>
      </c>
      <c r="H31" s="24">
        <f t="shared" si="4"/>
        <v>76.383849344199106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 t="str">
        <f t="shared" si="4"/>
        <v>..</v>
      </c>
      <c r="M31" s="24">
        <f t="shared" si="4"/>
        <v>15.06867185076494</v>
      </c>
      <c r="N31" s="24" t="str">
        <f t="shared" si="4"/>
        <v>..</v>
      </c>
      <c r="O31" s="24">
        <f t="shared" si="4"/>
        <v>325.26276833216292</v>
      </c>
      <c r="P31" s="24">
        <f t="shared" si="4"/>
        <v>169.45565764908278</v>
      </c>
      <c r="Q31" s="24" t="str">
        <f t="shared" si="4"/>
        <v>..</v>
      </c>
      <c r="R31" s="24" t="str">
        <f t="shared" si="4"/>
        <v>..</v>
      </c>
      <c r="S31" s="24" t="str">
        <f t="shared" si="4"/>
        <v>..</v>
      </c>
      <c r="T31" s="24" t="str">
        <f t="shared" si="4"/>
        <v>..</v>
      </c>
      <c r="U31" s="23" t="str">
        <f t="shared" si="4"/>
        <v>..</v>
      </c>
      <c r="V31" s="24">
        <f t="shared" si="4"/>
        <v>99.920632700626612</v>
      </c>
      <c r="W31" s="24">
        <f t="shared" si="4"/>
        <v>335.00958619460863</v>
      </c>
      <c r="X31" s="24" t="str">
        <f t="shared" si="4"/>
        <v>..</v>
      </c>
      <c r="Y31" s="63" t="str">
        <f t="shared" si="4"/>
        <v>..</v>
      </c>
    </row>
    <row r="32" spans="1:25">
      <c r="A32" s="5">
        <v>2000</v>
      </c>
      <c r="B32" s="28">
        <f t="shared" si="4"/>
        <v>100</v>
      </c>
      <c r="C32" s="22" t="str">
        <f t="shared" si="4"/>
        <v>..</v>
      </c>
      <c r="D32" s="24">
        <f t="shared" si="4"/>
        <v>65.13045884201739</v>
      </c>
      <c r="E32" s="24">
        <f t="shared" si="4"/>
        <v>2518.3187506904492</v>
      </c>
      <c r="F32" s="24" t="str">
        <f t="shared" si="4"/>
        <v>..</v>
      </c>
      <c r="G32" s="24">
        <f t="shared" si="4"/>
        <v>30.700371970057201</v>
      </c>
      <c r="H32" s="24">
        <f t="shared" si="4"/>
        <v>92.093860356676288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 t="str">
        <f t="shared" si="4"/>
        <v>..</v>
      </c>
      <c r="M32" s="24">
        <f t="shared" si="4"/>
        <v>18.702695537858226</v>
      </c>
      <c r="N32" s="24" t="str">
        <f t="shared" si="4"/>
        <v>..</v>
      </c>
      <c r="O32" s="24">
        <f t="shared" si="4"/>
        <v>438.63166525219253</v>
      </c>
      <c r="P32" s="24">
        <f t="shared" si="4"/>
        <v>205.7974734267396</v>
      </c>
      <c r="Q32" s="24" t="str">
        <f t="shared" si="4"/>
        <v>..</v>
      </c>
      <c r="R32" s="24" t="str">
        <f t="shared" si="4"/>
        <v>..</v>
      </c>
      <c r="S32" s="24" t="str">
        <f t="shared" si="4"/>
        <v>..</v>
      </c>
      <c r="T32" s="24" t="str">
        <f t="shared" si="4"/>
        <v>..</v>
      </c>
      <c r="U32" s="23" t="str">
        <f t="shared" si="4"/>
        <v>..</v>
      </c>
      <c r="V32" s="24">
        <f t="shared" si="4"/>
        <v>98.805014406760222</v>
      </c>
      <c r="W32" s="24">
        <f t="shared" si="4"/>
        <v>273.27132344308114</v>
      </c>
      <c r="X32" s="24" t="str">
        <f t="shared" si="4"/>
        <v>..</v>
      </c>
      <c r="Y32" s="63" t="str">
        <f t="shared" si="4"/>
        <v>..</v>
      </c>
    </row>
    <row r="33" spans="1:25">
      <c r="A33" s="5">
        <v>2001</v>
      </c>
      <c r="B33" s="28">
        <f t="shared" si="4"/>
        <v>100</v>
      </c>
      <c r="C33" s="22" t="str">
        <f t="shared" si="4"/>
        <v>..</v>
      </c>
      <c r="D33" s="24">
        <f t="shared" si="4"/>
        <v>66.466272662723028</v>
      </c>
      <c r="E33" s="24">
        <f t="shared" si="4"/>
        <v>2453.0069660624781</v>
      </c>
      <c r="F33" s="24" t="str">
        <f t="shared" si="4"/>
        <v>..</v>
      </c>
      <c r="G33" s="24">
        <f t="shared" si="4"/>
        <v>27.670363385804244</v>
      </c>
      <c r="H33" s="24">
        <f t="shared" si="4"/>
        <v>106.89266993783752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 t="str">
        <f t="shared" si="4"/>
        <v>..</v>
      </c>
      <c r="M33" s="24">
        <f t="shared" si="4"/>
        <v>34.441584398318923</v>
      </c>
      <c r="N33" s="24" t="str">
        <f t="shared" si="4"/>
        <v>..</v>
      </c>
      <c r="O33" s="24">
        <f t="shared" si="4"/>
        <v>387.64610568192103</v>
      </c>
      <c r="P33" s="24">
        <f t="shared" si="4"/>
        <v>165.84183643470053</v>
      </c>
      <c r="Q33" s="24" t="str">
        <f t="shared" si="4"/>
        <v>..</v>
      </c>
      <c r="R33" s="24" t="str">
        <f t="shared" si="4"/>
        <v>..</v>
      </c>
      <c r="S33" s="24" t="str">
        <f t="shared" si="4"/>
        <v>..</v>
      </c>
      <c r="T33" s="24" t="str">
        <f t="shared" si="4"/>
        <v>..</v>
      </c>
      <c r="U33" s="23" t="str">
        <f t="shared" si="4"/>
        <v>..</v>
      </c>
      <c r="V33" s="24">
        <f t="shared" si="4"/>
        <v>98.897274870595936</v>
      </c>
      <c r="W33" s="24">
        <f t="shared" si="4"/>
        <v>298.09410933170579</v>
      </c>
      <c r="X33" s="24" t="str">
        <f t="shared" si="4"/>
        <v>..</v>
      </c>
      <c r="Y33" s="63" t="str">
        <f t="shared" si="4"/>
        <v>..</v>
      </c>
    </row>
    <row r="34" spans="1:25">
      <c r="A34" s="5">
        <v>2002</v>
      </c>
      <c r="B34" s="28">
        <f t="shared" si="4"/>
        <v>100</v>
      </c>
      <c r="C34" s="22" t="str">
        <f t="shared" si="4"/>
        <v>..</v>
      </c>
      <c r="D34" s="24">
        <f t="shared" si="4"/>
        <v>71.18679608212139</v>
      </c>
      <c r="E34" s="24" t="str">
        <f t="shared" si="4"/>
        <v>..</v>
      </c>
      <c r="F34" s="24" t="str">
        <f t="shared" si="4"/>
        <v>..</v>
      </c>
      <c r="G34" s="24">
        <f t="shared" si="4"/>
        <v>21.454112549523678</v>
      </c>
      <c r="H34" s="24">
        <f t="shared" si="4"/>
        <v>96.46954622255852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 t="str">
        <f t="shared" si="4"/>
        <v>..</v>
      </c>
      <c r="M34" s="24">
        <f t="shared" si="4"/>
        <v>34.037841324170628</v>
      </c>
      <c r="N34" s="24" t="str">
        <f t="shared" si="4"/>
        <v>..</v>
      </c>
      <c r="O34" s="24">
        <f t="shared" si="4"/>
        <v>434.59609441296755</v>
      </c>
      <c r="P34" s="24">
        <f t="shared" si="4"/>
        <v>165.03875658285813</v>
      </c>
      <c r="Q34" s="24" t="str">
        <f t="shared" si="4"/>
        <v>..</v>
      </c>
      <c r="R34" s="24" t="str">
        <f t="shared" si="4"/>
        <v>..</v>
      </c>
      <c r="S34" s="24" t="str">
        <f t="shared" si="4"/>
        <v>..</v>
      </c>
      <c r="T34" s="24" t="str">
        <f t="shared" si="4"/>
        <v>..</v>
      </c>
      <c r="U34" s="23" t="str">
        <f t="shared" si="4"/>
        <v>..</v>
      </c>
      <c r="V34" s="24">
        <f t="shared" si="4"/>
        <v>98.470177111982096</v>
      </c>
      <c r="W34" s="24">
        <f t="shared" si="4"/>
        <v>297.27426153431873</v>
      </c>
      <c r="X34" s="24" t="str">
        <f t="shared" si="4"/>
        <v>..</v>
      </c>
      <c r="Y34" s="63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>
        <f t="shared" si="4"/>
        <v>72.441935601651693</v>
      </c>
      <c r="E35" s="24" t="str">
        <f t="shared" si="4"/>
        <v>..</v>
      </c>
      <c r="F35" s="24" t="str">
        <f t="shared" si="4"/>
        <v>..</v>
      </c>
      <c r="G35" s="24">
        <f t="shared" si="4"/>
        <v>24.927804131651278</v>
      </c>
      <c r="H35" s="24">
        <f t="shared" si="4"/>
        <v>109.0072809818594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 t="str">
        <f t="shared" si="4"/>
        <v>..</v>
      </c>
      <c r="M35" s="24">
        <f t="shared" si="4"/>
        <v>37.440391012305433</v>
      </c>
      <c r="N35" s="24" t="str">
        <f t="shared" si="4"/>
        <v>..</v>
      </c>
      <c r="O35" s="24">
        <f t="shared" si="4"/>
        <v>416.65945716169455</v>
      </c>
      <c r="P35" s="24">
        <f t="shared" si="4"/>
        <v>182.12104873410578</v>
      </c>
      <c r="Q35" s="24" t="str">
        <f t="shared" si="4"/>
        <v>..</v>
      </c>
      <c r="R35" s="24" t="str">
        <f t="shared" si="4"/>
        <v>..</v>
      </c>
      <c r="S35" s="24" t="str">
        <f t="shared" si="4"/>
        <v>..</v>
      </c>
      <c r="T35" s="24" t="str">
        <f t="shared" si="4"/>
        <v>..</v>
      </c>
      <c r="U35" s="23" t="str">
        <f t="shared" si="4"/>
        <v>..</v>
      </c>
      <c r="V35" s="24">
        <f t="shared" si="4"/>
        <v>98.191484184536066</v>
      </c>
      <c r="W35" s="24">
        <f t="shared" si="4"/>
        <v>320.91745364286737</v>
      </c>
      <c r="X35" s="24" t="str">
        <f t="shared" si="4"/>
        <v>..</v>
      </c>
      <c r="Y35" s="63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>
        <f t="shared" si="4"/>
        <v>74.300873986789156</v>
      </c>
      <c r="E36" s="24" t="str">
        <f t="shared" si="4"/>
        <v>..</v>
      </c>
      <c r="F36" s="24" t="str">
        <f t="shared" si="4"/>
        <v>..</v>
      </c>
      <c r="G36" s="24">
        <f t="shared" si="4"/>
        <v>29.236993088294117</v>
      </c>
      <c r="H36" s="24">
        <f t="shared" si="4"/>
        <v>105.59732099146292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 t="str">
        <f t="shared" si="4"/>
        <v>..</v>
      </c>
      <c r="M36" s="24">
        <f t="shared" si="4"/>
        <v>51.100474727776735</v>
      </c>
      <c r="N36" s="24" t="str">
        <f t="shared" si="4"/>
        <v>..</v>
      </c>
      <c r="O36" s="24">
        <f t="shared" si="4"/>
        <v>326.43638557340665</v>
      </c>
      <c r="P36" s="24">
        <f t="shared" si="4"/>
        <v>166.53975181701691</v>
      </c>
      <c r="Q36" s="24" t="str">
        <f t="shared" si="4"/>
        <v>..</v>
      </c>
      <c r="R36" s="24" t="str">
        <f t="shared" si="4"/>
        <v>..</v>
      </c>
      <c r="S36" s="24" t="str">
        <f t="shared" si="4"/>
        <v>..</v>
      </c>
      <c r="T36" s="24" t="str">
        <f t="shared" si="4"/>
        <v>..</v>
      </c>
      <c r="U36" s="23" t="str">
        <f t="shared" si="4"/>
        <v>..</v>
      </c>
      <c r="V36" s="24">
        <f t="shared" si="4"/>
        <v>98.195244706497036</v>
      </c>
      <c r="W36" s="24">
        <f t="shared" si="4"/>
        <v>309.76244255776504</v>
      </c>
      <c r="X36" s="24" t="str">
        <f t="shared" si="4"/>
        <v>..</v>
      </c>
      <c r="Y36" s="63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>
        <f t="shared" si="4"/>
        <v>71.130996159304587</v>
      </c>
      <c r="E37" s="24" t="str">
        <f t="shared" si="4"/>
        <v>..</v>
      </c>
      <c r="F37" s="24" t="str">
        <f t="shared" si="4"/>
        <v>..</v>
      </c>
      <c r="G37" s="24">
        <f t="shared" si="4"/>
        <v>29.72081592604129</v>
      </c>
      <c r="H37" s="24">
        <f t="shared" si="4"/>
        <v>108.97120365313589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 t="str">
        <f t="shared" si="4"/>
        <v>..</v>
      </c>
      <c r="M37" s="24">
        <f t="shared" si="4"/>
        <v>52.69768583525741</v>
      </c>
      <c r="N37" s="24" t="str">
        <f t="shared" si="4"/>
        <v>..</v>
      </c>
      <c r="O37" s="24">
        <f t="shared" si="4"/>
        <v>338.4871121130725</v>
      </c>
      <c r="P37" s="24">
        <f t="shared" si="4"/>
        <v>148.38006180155287</v>
      </c>
      <c r="Q37" s="24" t="str">
        <f t="shared" si="4"/>
        <v>..</v>
      </c>
      <c r="R37" s="24" t="str">
        <f t="shared" si="4"/>
        <v>..</v>
      </c>
      <c r="S37" s="24" t="str">
        <f t="shared" si="4"/>
        <v>..</v>
      </c>
      <c r="T37" s="24" t="str">
        <f t="shared" si="4"/>
        <v>..</v>
      </c>
      <c r="U37" s="23" t="str">
        <f t="shared" si="4"/>
        <v>..</v>
      </c>
      <c r="V37" s="24">
        <f t="shared" si="4"/>
        <v>98.204563949417903</v>
      </c>
      <c r="W37" s="24">
        <f t="shared" si="4"/>
        <v>250.42692767533424</v>
      </c>
      <c r="X37" s="24" t="str">
        <f t="shared" si="4"/>
        <v>..</v>
      </c>
      <c r="Y37" s="63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>
        <f t="shared" si="4"/>
        <v>62.334317157548533</v>
      </c>
      <c r="E38" s="24" t="str">
        <f t="shared" si="4"/>
        <v>..</v>
      </c>
      <c r="F38" s="24" t="str">
        <f t="shared" si="4"/>
        <v>..</v>
      </c>
      <c r="G38" s="24">
        <f t="shared" si="4"/>
        <v>33.368915713116586</v>
      </c>
      <c r="H38" s="24">
        <f t="shared" si="4"/>
        <v>106.1156152423729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 t="str">
        <f t="shared" si="4"/>
        <v>..</v>
      </c>
      <c r="M38" s="24">
        <f t="shared" si="4"/>
        <v>47.937882090359153</v>
      </c>
      <c r="N38" s="24" t="str">
        <f t="shared" si="4"/>
        <v>..</v>
      </c>
      <c r="O38" s="24">
        <f t="shared" si="4"/>
        <v>454.51083240828433</v>
      </c>
      <c r="P38" s="24">
        <f t="shared" si="4"/>
        <v>172.99558702829324</v>
      </c>
      <c r="Q38" s="24" t="str">
        <f t="shared" si="4"/>
        <v>..</v>
      </c>
      <c r="R38" s="24" t="str">
        <f t="shared" si="4"/>
        <v>..</v>
      </c>
      <c r="S38" s="24" t="str">
        <f t="shared" si="4"/>
        <v>..</v>
      </c>
      <c r="T38" s="24" t="str">
        <f t="shared" si="4"/>
        <v>..</v>
      </c>
      <c r="U38" s="23" t="str">
        <f t="shared" si="4"/>
        <v>..</v>
      </c>
      <c r="V38" s="24">
        <f t="shared" si="4"/>
        <v>98.83338370486581</v>
      </c>
      <c r="W38" s="24">
        <f t="shared" si="4"/>
        <v>228.34525670180389</v>
      </c>
      <c r="X38" s="24" t="str">
        <f t="shared" si="4"/>
        <v>..</v>
      </c>
      <c r="Y38" s="63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>
        <f t="shared" si="4"/>
        <v>68.400173703316483</v>
      </c>
      <c r="E39" s="24" t="str">
        <f t="shared" si="4"/>
        <v>..</v>
      </c>
      <c r="F39" s="24" t="str">
        <f t="shared" si="4"/>
        <v>..</v>
      </c>
      <c r="G39" s="24">
        <f t="shared" si="4"/>
        <v>35.157385879323101</v>
      </c>
      <c r="H39" s="24" t="str">
        <f t="shared" si="4"/>
        <v>..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 t="str">
        <f t="shared" si="4"/>
        <v>..</v>
      </c>
      <c r="M39" s="24">
        <f t="shared" si="4"/>
        <v>51.449239823826851</v>
      </c>
      <c r="N39" s="24" t="str">
        <f t="shared" si="4"/>
        <v>..</v>
      </c>
      <c r="O39" s="24">
        <f t="shared" si="4"/>
        <v>436.70395118799297</v>
      </c>
      <c r="P39" s="24">
        <f t="shared" si="4"/>
        <v>142.11818565329099</v>
      </c>
      <c r="Q39" s="24" t="str">
        <f t="shared" si="4"/>
        <v>..</v>
      </c>
      <c r="R39" s="24" t="str">
        <f t="shared" si="4"/>
        <v>..</v>
      </c>
      <c r="S39" s="24" t="str">
        <f t="shared" si="4"/>
        <v>..</v>
      </c>
      <c r="T39" s="24" t="str">
        <f t="shared" si="4"/>
        <v>..</v>
      </c>
      <c r="U39" s="23" t="str">
        <f t="shared" si="4"/>
        <v>..</v>
      </c>
      <c r="V39" s="24">
        <f t="shared" si="4"/>
        <v>98.670866539888195</v>
      </c>
      <c r="W39" s="24">
        <f t="shared" si="4"/>
        <v>226.55502594290544</v>
      </c>
      <c r="X39" s="24" t="str">
        <f t="shared" si="4"/>
        <v>..</v>
      </c>
      <c r="Y39" s="63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>
        <f t="shared" si="4"/>
        <v>84.617951003070786</v>
      </c>
      <c r="E40" s="24" t="str">
        <f t="shared" si="4"/>
        <v>..</v>
      </c>
      <c r="F40" s="24" t="str">
        <f t="shared" si="4"/>
        <v>..</v>
      </c>
      <c r="G40" s="24">
        <f t="shared" si="4"/>
        <v>39.961565039072376</v>
      </c>
      <c r="H40" s="24" t="str">
        <f t="shared" si="4"/>
        <v>..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 t="str">
        <f t="shared" si="4"/>
        <v>..</v>
      </c>
      <c r="M40" s="24">
        <f t="shared" si="4"/>
        <v>52.244663798281991</v>
      </c>
      <c r="N40" s="24" t="str">
        <f t="shared" si="4"/>
        <v>..</v>
      </c>
      <c r="O40" s="24">
        <f t="shared" si="4"/>
        <v>332.87025684653082</v>
      </c>
      <c r="P40" s="24">
        <f t="shared" si="4"/>
        <v>154.67257388133712</v>
      </c>
      <c r="Q40" s="24" t="str">
        <f t="shared" ref="Q40:Y40" si="5">IF(ISERROR((Q16/$B16)*100),"..",(Q16/$B16)*100)</f>
        <v>..</v>
      </c>
      <c r="R40" s="24" t="str">
        <f t="shared" si="5"/>
        <v>..</v>
      </c>
      <c r="S40" s="24" t="str">
        <f t="shared" si="5"/>
        <v>..</v>
      </c>
      <c r="T40" s="24" t="str">
        <f t="shared" si="5"/>
        <v>..</v>
      </c>
      <c r="U40" s="23" t="str">
        <f t="shared" si="5"/>
        <v>..</v>
      </c>
      <c r="V40" s="24">
        <f t="shared" si="5"/>
        <v>98.07518633794507</v>
      </c>
      <c r="W40" s="24">
        <f t="shared" si="5"/>
        <v>231.27394228457078</v>
      </c>
      <c r="X40" s="24" t="str">
        <f t="shared" si="5"/>
        <v>..</v>
      </c>
      <c r="Y40" s="63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>
        <f t="shared" si="6"/>
        <v>65.47415738886744</v>
      </c>
      <c r="E41" s="24" t="str">
        <f t="shared" si="6"/>
        <v>..</v>
      </c>
      <c r="F41" s="24" t="str">
        <f t="shared" si="6"/>
        <v>..</v>
      </c>
      <c r="G41" s="24">
        <f t="shared" si="6"/>
        <v>34.472716845000981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>
        <f t="shared" si="6"/>
        <v>48.936611621785495</v>
      </c>
      <c r="N41" s="24" t="str">
        <f t="shared" si="6"/>
        <v>..</v>
      </c>
      <c r="O41" s="24">
        <f t="shared" si="6"/>
        <v>216.47077899538601</v>
      </c>
      <c r="P41" s="24">
        <f t="shared" si="6"/>
        <v>68.162844756885747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>
        <f t="shared" si="6"/>
        <v>99.116831012679299</v>
      </c>
      <c r="W41" s="24">
        <f t="shared" si="6"/>
        <v>353.48380565449651</v>
      </c>
      <c r="X41" s="24" t="str">
        <f t="shared" si="6"/>
        <v>..</v>
      </c>
      <c r="Y41" s="63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>
        <f t="shared" si="6"/>
        <v>55.693557234585626</v>
      </c>
      <c r="E42" s="24" t="str">
        <f t="shared" si="6"/>
        <v>..</v>
      </c>
      <c r="F42" s="24" t="str">
        <f t="shared" si="6"/>
        <v>..</v>
      </c>
      <c r="G42" s="24">
        <f t="shared" si="6"/>
        <v>37.241347237902659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>
        <f t="shared" si="6"/>
        <v>45.757873318304362</v>
      </c>
      <c r="N42" s="24" t="str">
        <f t="shared" si="6"/>
        <v>..</v>
      </c>
      <c r="O42" s="24" t="str">
        <f t="shared" si="6"/>
        <v>..</v>
      </c>
      <c r="P42" s="24">
        <f t="shared" si="6"/>
        <v>62.176511590122416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>
        <f t="shared" si="6"/>
        <v>99.453339094181985</v>
      </c>
      <c r="W42" s="24">
        <f t="shared" si="6"/>
        <v>354.64058544333591</v>
      </c>
      <c r="X42" s="24" t="str">
        <f t="shared" si="6"/>
        <v>..</v>
      </c>
      <c r="Y42" s="63" t="str">
        <f t="shared" si="6"/>
        <v>..</v>
      </c>
    </row>
    <row r="44" spans="1:25">
      <c r="B44" s="1" t="s">
        <v>20</v>
      </c>
      <c r="C44" s="1" t="s">
        <v>223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223</v>
      </c>
      <c r="V45" s="1" t="s">
        <v>20</v>
      </c>
      <c r="W45" s="1" t="s">
        <v>223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Contents'!B84</f>
        <v>Table 65: M&amp;E Investment Intensity, Nova Scotia, Business Sector Industries, 1997-2010</v>
      </c>
      <c r="K1" s="7" t="str">
        <f>B1 &amp; " (continued)"</f>
        <v>Table 65: M&amp;E Investment Intensity, Nova Scotia, Business Sector Industries, 1997-2010 (continued)</v>
      </c>
      <c r="L1" s="7"/>
      <c r="V1" s="7" t="str">
        <f>K1</f>
        <v>Table 65: M&amp;E Investment Intensity,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220</v>
      </c>
      <c r="C4" s="78"/>
      <c r="D4" s="78"/>
      <c r="E4" s="78"/>
      <c r="F4" s="78"/>
      <c r="G4" s="78"/>
      <c r="H4" s="78"/>
      <c r="I4" s="78"/>
      <c r="J4" s="78"/>
      <c r="K4" s="78" t="s">
        <v>220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220</v>
      </c>
      <c r="W4" s="76"/>
      <c r="X4" s="76"/>
      <c r="Y4" s="76"/>
    </row>
    <row r="5" spans="1:25">
      <c r="A5" s="5">
        <v>1997</v>
      </c>
      <c r="B5" s="28">
        <f>IF(ISERROR('M&amp;E_Inv_NS'!B53/Hrs_Wkd_NS!B5),"..",'M&amp;E_Inv_NS'!B53/Hrs_Wkd_NS!B5)</f>
        <v>3.8274228122297016</v>
      </c>
      <c r="C5" s="22" t="str">
        <f>IF(ISERROR('M&amp;E_Inv_NS'!C53/Hrs_Wkd_NS!C5),"..",'M&amp;E_Inv_NS'!C53/Hrs_Wkd_NS!C5)</f>
        <v>..</v>
      </c>
      <c r="D5" s="24">
        <f>IF(ISERROR('M&amp;E_Inv_NS'!D53/Hrs_Wkd_NS!D5),"..",'M&amp;E_Inv_NS'!D53/Hrs_Wkd_NS!D5)</f>
        <v>1.6922977929348175</v>
      </c>
      <c r="E5" s="24">
        <f>IF(ISERROR('M&amp;E_Inv_NS'!E53/Hrs_Wkd_NS!E5),"..",'M&amp;E_Inv_NS'!E53/Hrs_Wkd_NS!E5)</f>
        <v>5.1728869374313939</v>
      </c>
      <c r="F5" s="24" t="str">
        <f>IF(ISERROR('M&amp;E_Inv_NS'!F53/Hrs_Wkd_NS!F5),"..",'M&amp;E_Inv_NS'!F53/Hrs_Wkd_NS!F5)</f>
        <v>..</v>
      </c>
      <c r="G5" s="24">
        <f>IF(ISERROR('M&amp;E_Inv_NS'!G53/Hrs_Wkd_NS!G5),"..",'M&amp;E_Inv_NS'!G53/Hrs_Wkd_NS!G5)</f>
        <v>1.2632391879964695</v>
      </c>
      <c r="H5" s="24">
        <f>IF(ISERROR('M&amp;E_Inv_NS'!H53/Hrs_Wkd_NS!H5),"..",'M&amp;E_Inv_NS'!H53/Hrs_Wkd_NS!H5)</f>
        <v>11.613799053640518</v>
      </c>
      <c r="I5" s="24" t="str">
        <f>IF(ISERROR('M&amp;E_Inv_NS'!I53/Hrs_Wkd_NS!I5),"..",'M&amp;E_Inv_NS'!I53/Hrs_Wkd_NS!I5)</f>
        <v>..</v>
      </c>
      <c r="J5" s="23" t="str">
        <f>IF(ISERROR('M&amp;E_Inv_NS'!J53/Hrs_Wkd_NS!J5),"..",'M&amp;E_Inv_NS'!J53/Hrs_Wkd_NS!J5)</f>
        <v>..</v>
      </c>
      <c r="K5" s="24" t="str">
        <f>IF(ISERROR('M&amp;E_Inv_NS'!K53/Hrs_Wkd_NS!K5),"..",'M&amp;E_Inv_NS'!K53/Hrs_Wkd_NS!K5)</f>
        <v>..</v>
      </c>
      <c r="L5" s="24" t="str">
        <f>IF(ISERROR('M&amp;E_Inv_NS'!L53/Hrs_Wkd_NS!L5),"..",'M&amp;E_Inv_NS'!L53/Hrs_Wkd_NS!L5)</f>
        <v>..</v>
      </c>
      <c r="M5" s="24">
        <f>IF(ISERROR('M&amp;E_Inv_NS'!M53/Hrs_Wkd_NS!M5),"..",'M&amp;E_Inv_NS'!M53/Hrs_Wkd_NS!M5)</f>
        <v>0.94201992413821856</v>
      </c>
      <c r="N5" s="24" t="str">
        <f>IF(ISERROR('M&amp;E_Inv_NS'!N53/Hrs_Wkd_NS!N5),"..",'M&amp;E_Inv_NS'!N53/Hrs_Wkd_NS!N5)</f>
        <v>..</v>
      </c>
      <c r="O5" s="24">
        <f>IF(ISERROR('M&amp;E_Inv_NS'!O53/Hrs_Wkd_NS!O5),"..",'M&amp;E_Inv_NS'!O53/Hrs_Wkd_NS!O5)</f>
        <v>11.851906482778967</v>
      </c>
      <c r="P5" s="24">
        <f>IF(ISERROR('M&amp;E_Inv_NS'!P53/Hrs_Wkd_NS!P5),"..",'M&amp;E_Inv_NS'!P53/Hrs_Wkd_NS!P5)</f>
        <v>9.4707520891364911</v>
      </c>
      <c r="Q5" s="24" t="str">
        <f>IF(ISERROR('M&amp;E_Inv_NS'!Q53/Hrs_Wkd_NS!Q5),"..",'M&amp;E_Inv_NS'!Q53/Hrs_Wkd_NS!Q5)</f>
        <v>..</v>
      </c>
      <c r="R5" s="24" t="str">
        <f>IF(ISERROR('M&amp;E_Inv_NS'!R53/Hrs_Wkd_NS!R5),"..",'M&amp;E_Inv_NS'!R53/Hrs_Wkd_NS!R5)</f>
        <v>..</v>
      </c>
      <c r="S5" s="24" t="str">
        <f>IF(ISERROR('M&amp;E_Inv_NS'!S53/Hrs_Wkd_NS!S5),"..",'M&amp;E_Inv_NS'!S53/Hrs_Wkd_NS!S5)</f>
        <v>..</v>
      </c>
      <c r="T5" s="24" t="str">
        <f>IF(ISERROR('M&amp;E_Inv_NS'!T53/Hrs_Wkd_NS!T5),"..",'M&amp;E_Inv_NS'!T53/Hrs_Wkd_NS!T5)</f>
        <v>..</v>
      </c>
      <c r="U5" s="23" t="str">
        <f>IF(ISERROR('M&amp;E_Inv_NS'!U53/Hrs_Wkd_NS!U5),"..",'M&amp;E_Inv_NS'!U53/Hrs_Wkd_NS!U5)</f>
        <v>..</v>
      </c>
      <c r="V5" s="24" t="str">
        <f>IF(ISERROR('M&amp;E_Inv_NS'!V53/Hrs_Wkd_NS!V5),"..",'M&amp;E_Inv_NS'!V53/Hrs_Wkd_NS!V5)</f>
        <v>..</v>
      </c>
      <c r="W5" s="24">
        <f>IF(ISERROR('M&amp;E_Inv_NS'!W53/Hrs_Wkd_NS!W5),"..",'M&amp;E_Inv_NS'!W53/Hrs_Wkd_NS!W5)</f>
        <v>12.749908803144233</v>
      </c>
      <c r="X5" s="24" t="str">
        <f>IF(ISERROR('M&amp;E_Inv_NS'!X53/Hrs_Wkd_NS!X5),"..",'M&amp;E_Inv_NS'!X53/Hrs_Wkd_NS!X5)</f>
        <v>..</v>
      </c>
      <c r="Y5" s="11" t="str">
        <f>IF(ISERROR('M&amp;E_Inv_NS'!Y53/Hrs_Wkd_NS!Y5),"..",'M&amp;E_Inv_NS'!Y53/Hrs_Wkd_NS!Y5)</f>
        <v>..</v>
      </c>
    </row>
    <row r="6" spans="1:25">
      <c r="A6" s="5">
        <v>1998</v>
      </c>
      <c r="B6" s="28">
        <f>IF(ISERROR('M&amp;E_Inv_NS'!B54/Hrs_Wkd_NS!B6),"..",'M&amp;E_Inv_NS'!B54/Hrs_Wkd_NS!B6)</f>
        <v>2.6054815738546213</v>
      </c>
      <c r="C6" s="22" t="str">
        <f>IF(ISERROR('M&amp;E_Inv_NS'!C54/Hrs_Wkd_NS!C6),"..",'M&amp;E_Inv_NS'!C54/Hrs_Wkd_NS!C6)</f>
        <v>..</v>
      </c>
      <c r="D6" s="24">
        <f>IF(ISERROR('M&amp;E_Inv_NS'!D54/Hrs_Wkd_NS!D6),"..",'M&amp;E_Inv_NS'!D54/Hrs_Wkd_NS!D6)</f>
        <v>2.5368843395570719</v>
      </c>
      <c r="E6" s="24">
        <f>IF(ISERROR('M&amp;E_Inv_NS'!E54/Hrs_Wkd_NS!E6),"..",'M&amp;E_Inv_NS'!E54/Hrs_Wkd_NS!E6)</f>
        <v>9.6252402306213973</v>
      </c>
      <c r="F6" s="24" t="str">
        <f>IF(ISERROR('M&amp;E_Inv_NS'!F54/Hrs_Wkd_NS!F6),"..",'M&amp;E_Inv_NS'!F54/Hrs_Wkd_NS!F6)</f>
        <v>..</v>
      </c>
      <c r="G6" s="24">
        <f>IF(ISERROR('M&amp;E_Inv_NS'!G54/Hrs_Wkd_NS!G6),"..",'M&amp;E_Inv_NS'!G54/Hrs_Wkd_NS!G6)</f>
        <v>1.2252559133804897</v>
      </c>
      <c r="H6" s="24">
        <f>IF(ISERROR('M&amp;E_Inv_NS'!H54/Hrs_Wkd_NS!H6),"..",'M&amp;E_Inv_NS'!H54/Hrs_Wkd_NS!H6)</f>
        <v>4.1107745564690603</v>
      </c>
      <c r="I6" s="24" t="str">
        <f>IF(ISERROR('M&amp;E_Inv_NS'!I54/Hrs_Wkd_NS!I6),"..",'M&amp;E_Inv_NS'!I54/Hrs_Wkd_NS!I6)</f>
        <v>..</v>
      </c>
      <c r="J6" s="23" t="str">
        <f>IF(ISERROR('M&amp;E_Inv_NS'!J54/Hrs_Wkd_NS!J6),"..",'M&amp;E_Inv_NS'!J54/Hrs_Wkd_NS!J6)</f>
        <v>..</v>
      </c>
      <c r="K6" s="24" t="str">
        <f>IF(ISERROR('M&amp;E_Inv_NS'!K54/Hrs_Wkd_NS!K6),"..",'M&amp;E_Inv_NS'!K54/Hrs_Wkd_NS!K6)</f>
        <v>..</v>
      </c>
      <c r="L6" s="24" t="str">
        <f>IF(ISERROR('M&amp;E_Inv_NS'!L54/Hrs_Wkd_NS!L6),"..",'M&amp;E_Inv_NS'!L54/Hrs_Wkd_NS!L6)</f>
        <v>..</v>
      </c>
      <c r="M6" s="24">
        <f>IF(ISERROR('M&amp;E_Inv_NS'!M54/Hrs_Wkd_NS!M6),"..",'M&amp;E_Inv_NS'!M54/Hrs_Wkd_NS!M6)</f>
        <v>0.76109848405863589</v>
      </c>
      <c r="N6" s="24" t="str">
        <f>IF(ISERROR('M&amp;E_Inv_NS'!N54/Hrs_Wkd_NS!N6),"..",'M&amp;E_Inv_NS'!N54/Hrs_Wkd_NS!N6)</f>
        <v>..</v>
      </c>
      <c r="O6" s="24">
        <f>IF(ISERROR('M&amp;E_Inv_NS'!O54/Hrs_Wkd_NS!O6),"..",'M&amp;E_Inv_NS'!O54/Hrs_Wkd_NS!O6)</f>
        <v>7.8711520976750231</v>
      </c>
      <c r="P6" s="24">
        <f>IF(ISERROR('M&amp;E_Inv_NS'!P54/Hrs_Wkd_NS!P6),"..",'M&amp;E_Inv_NS'!P54/Hrs_Wkd_NS!P6)</f>
        <v>7.3983416455037787</v>
      </c>
      <c r="Q6" s="24" t="str">
        <f>IF(ISERROR('M&amp;E_Inv_NS'!Q54/Hrs_Wkd_NS!Q6),"..",'M&amp;E_Inv_NS'!Q54/Hrs_Wkd_NS!Q6)</f>
        <v>..</v>
      </c>
      <c r="R6" s="24" t="str">
        <f>IF(ISERROR('M&amp;E_Inv_NS'!R54/Hrs_Wkd_NS!R6),"..",'M&amp;E_Inv_NS'!R54/Hrs_Wkd_NS!R6)</f>
        <v>..</v>
      </c>
      <c r="S6" s="24" t="str">
        <f>IF(ISERROR('M&amp;E_Inv_NS'!S54/Hrs_Wkd_NS!S6),"..",'M&amp;E_Inv_NS'!S54/Hrs_Wkd_NS!S6)</f>
        <v>..</v>
      </c>
      <c r="T6" s="24" t="str">
        <f>IF(ISERROR('M&amp;E_Inv_NS'!T54/Hrs_Wkd_NS!T6),"..",'M&amp;E_Inv_NS'!T54/Hrs_Wkd_NS!T6)</f>
        <v>..</v>
      </c>
      <c r="U6" s="23" t="str">
        <f>IF(ISERROR('M&amp;E_Inv_NS'!U54/Hrs_Wkd_NS!U6),"..",'M&amp;E_Inv_NS'!U54/Hrs_Wkd_NS!U6)</f>
        <v>..</v>
      </c>
      <c r="V6" s="24" t="str">
        <f>IF(ISERROR('M&amp;E_Inv_NS'!V54/Hrs_Wkd_NS!V6),"..",'M&amp;E_Inv_NS'!V54/Hrs_Wkd_NS!V6)</f>
        <v>..</v>
      </c>
      <c r="W6" s="24">
        <f>IF(ISERROR('M&amp;E_Inv_NS'!W54/Hrs_Wkd_NS!W6),"..",'M&amp;E_Inv_NS'!W54/Hrs_Wkd_NS!W6)</f>
        <v>5.9072922555115888</v>
      </c>
      <c r="X6" s="24" t="str">
        <f>IF(ISERROR('M&amp;E_Inv_NS'!X54/Hrs_Wkd_NS!X6),"..",'M&amp;E_Inv_NS'!X54/Hrs_Wkd_NS!X6)</f>
        <v>..</v>
      </c>
      <c r="Y6" s="11" t="str">
        <f>IF(ISERROR('M&amp;E_Inv_NS'!Y54/Hrs_Wkd_NS!Y6),"..",'M&amp;E_Inv_NS'!Y54/Hrs_Wkd_NS!Y6)</f>
        <v>..</v>
      </c>
    </row>
    <row r="7" spans="1:25">
      <c r="A7" s="5">
        <v>1999</v>
      </c>
      <c r="B7" s="28">
        <f>IF(ISERROR('M&amp;E_Inv_NS'!B55/Hrs_Wkd_NS!B7),"..",'M&amp;E_Inv_NS'!B55/Hrs_Wkd_NS!B7)</f>
        <v>3.1384005240700414</v>
      </c>
      <c r="C7" s="22" t="str">
        <f>IF(ISERROR('M&amp;E_Inv_NS'!C55/Hrs_Wkd_NS!C7),"..",'M&amp;E_Inv_NS'!C55/Hrs_Wkd_NS!C7)</f>
        <v>..</v>
      </c>
      <c r="D7" s="24">
        <f>IF(ISERROR('M&amp;E_Inv_NS'!D55/Hrs_Wkd_NS!D7),"..",'M&amp;E_Inv_NS'!D55/Hrs_Wkd_NS!D7)</f>
        <v>1.8314107148409564</v>
      </c>
      <c r="E7" s="24">
        <f>IF(ISERROR('M&amp;E_Inv_NS'!E55/Hrs_Wkd_NS!E7),"..",'M&amp;E_Inv_NS'!E55/Hrs_Wkd_NS!E7)</f>
        <v>9.6301124327847489</v>
      </c>
      <c r="F7" s="24" t="str">
        <f>IF(ISERROR('M&amp;E_Inv_NS'!F55/Hrs_Wkd_NS!F7),"..",'M&amp;E_Inv_NS'!F55/Hrs_Wkd_NS!F7)</f>
        <v>..</v>
      </c>
      <c r="G7" s="24">
        <f>IF(ISERROR('M&amp;E_Inv_NS'!G55/Hrs_Wkd_NS!G7),"..",'M&amp;E_Inv_NS'!G55/Hrs_Wkd_NS!G7)</f>
        <v>1.4541460375750026</v>
      </c>
      <c r="H7" s="24">
        <f>IF(ISERROR('M&amp;E_Inv_NS'!H55/Hrs_Wkd_NS!H7),"..",'M&amp;E_Inv_NS'!H55/Hrs_Wkd_NS!H7)</f>
        <v>4.733067935734014</v>
      </c>
      <c r="I7" s="24" t="str">
        <f>IF(ISERROR('M&amp;E_Inv_NS'!I55/Hrs_Wkd_NS!I7),"..",'M&amp;E_Inv_NS'!I55/Hrs_Wkd_NS!I7)</f>
        <v>..</v>
      </c>
      <c r="J7" s="23" t="str">
        <f>IF(ISERROR('M&amp;E_Inv_NS'!J55/Hrs_Wkd_NS!J7),"..",'M&amp;E_Inv_NS'!J55/Hrs_Wkd_NS!J7)</f>
        <v>..</v>
      </c>
      <c r="K7" s="24" t="str">
        <f>IF(ISERROR('M&amp;E_Inv_NS'!K55/Hrs_Wkd_NS!K7),"..",'M&amp;E_Inv_NS'!K55/Hrs_Wkd_NS!K7)</f>
        <v>..</v>
      </c>
      <c r="L7" s="24" t="str">
        <f>IF(ISERROR('M&amp;E_Inv_NS'!L55/Hrs_Wkd_NS!L7),"..",'M&amp;E_Inv_NS'!L55/Hrs_Wkd_NS!L7)</f>
        <v>..</v>
      </c>
      <c r="M7" s="24">
        <f>IF(ISERROR('M&amp;E_Inv_NS'!M55/Hrs_Wkd_NS!M7),"..",'M&amp;E_Inv_NS'!M55/Hrs_Wkd_NS!M7)</f>
        <v>0.7621057568296401</v>
      </c>
      <c r="N7" s="24" t="str">
        <f>IF(ISERROR('M&amp;E_Inv_NS'!N55/Hrs_Wkd_NS!N7),"..",'M&amp;E_Inv_NS'!N55/Hrs_Wkd_NS!N7)</f>
        <v>..</v>
      </c>
      <c r="O7" s="24">
        <f>IF(ISERROR('M&amp;E_Inv_NS'!O55/Hrs_Wkd_NS!O7),"..",'M&amp;E_Inv_NS'!O55/Hrs_Wkd_NS!O7)</f>
        <v>14.845772616317774</v>
      </c>
      <c r="P7" s="24">
        <f>IF(ISERROR('M&amp;E_Inv_NS'!P55/Hrs_Wkd_NS!P7),"..",'M&amp;E_Inv_NS'!P55/Hrs_Wkd_NS!P7)</f>
        <v>10.820538220241042</v>
      </c>
      <c r="Q7" s="24" t="str">
        <f>IF(ISERROR('M&amp;E_Inv_NS'!Q55/Hrs_Wkd_NS!Q7),"..",'M&amp;E_Inv_NS'!Q55/Hrs_Wkd_NS!Q7)</f>
        <v>..</v>
      </c>
      <c r="R7" s="24" t="str">
        <f>IF(ISERROR('M&amp;E_Inv_NS'!R55/Hrs_Wkd_NS!R7),"..",'M&amp;E_Inv_NS'!R55/Hrs_Wkd_NS!R7)</f>
        <v>..</v>
      </c>
      <c r="S7" s="24" t="str">
        <f>IF(ISERROR('M&amp;E_Inv_NS'!S55/Hrs_Wkd_NS!S7),"..",'M&amp;E_Inv_NS'!S55/Hrs_Wkd_NS!S7)</f>
        <v>..</v>
      </c>
      <c r="T7" s="24" t="str">
        <f>IF(ISERROR('M&amp;E_Inv_NS'!T55/Hrs_Wkd_NS!T7),"..",'M&amp;E_Inv_NS'!T55/Hrs_Wkd_NS!T7)</f>
        <v>..</v>
      </c>
      <c r="U7" s="23" t="str">
        <f>IF(ISERROR('M&amp;E_Inv_NS'!U55/Hrs_Wkd_NS!U7),"..",'M&amp;E_Inv_NS'!U55/Hrs_Wkd_NS!U7)</f>
        <v>..</v>
      </c>
      <c r="V7" s="24" t="str">
        <f>IF(ISERROR('M&amp;E_Inv_NS'!V55/Hrs_Wkd_NS!V7),"..",'M&amp;E_Inv_NS'!V55/Hrs_Wkd_NS!V7)</f>
        <v>..</v>
      </c>
      <c r="W7" s="24">
        <f>IF(ISERROR('M&amp;E_Inv_NS'!W55/Hrs_Wkd_NS!W7),"..",'M&amp;E_Inv_NS'!W55/Hrs_Wkd_NS!W7)</f>
        <v>6.1286155833371776</v>
      </c>
      <c r="X7" s="24" t="str">
        <f>IF(ISERROR('M&amp;E_Inv_NS'!X55/Hrs_Wkd_NS!X7),"..",'M&amp;E_Inv_NS'!X55/Hrs_Wkd_NS!X7)</f>
        <v>..</v>
      </c>
      <c r="Y7" s="11" t="str">
        <f>IF(ISERROR('M&amp;E_Inv_NS'!Y55/Hrs_Wkd_NS!Y7),"..",'M&amp;E_Inv_NS'!Y55/Hrs_Wkd_NS!Y7)</f>
        <v>..</v>
      </c>
    </row>
    <row r="8" spans="1:25">
      <c r="A8" s="5">
        <v>2000</v>
      </c>
      <c r="B8" s="28">
        <f>IF(ISERROR('M&amp;E_Inv_NS'!B56/Hrs_Wkd_NS!B8),"..",'M&amp;E_Inv_NS'!B56/Hrs_Wkd_NS!B8)</f>
        <v>3.2433407092039666</v>
      </c>
      <c r="C8" s="22" t="str">
        <f>IF(ISERROR('M&amp;E_Inv_NS'!C56/Hrs_Wkd_NS!C8),"..",'M&amp;E_Inv_NS'!C56/Hrs_Wkd_NS!C8)</f>
        <v>..</v>
      </c>
      <c r="D8" s="24">
        <f>IF(ISERROR('M&amp;E_Inv_NS'!D56/Hrs_Wkd_NS!D8),"..",'M&amp;E_Inv_NS'!D56/Hrs_Wkd_NS!D8)</f>
        <v>1.8709553405523163</v>
      </c>
      <c r="E8" s="24">
        <f>IF(ISERROR('M&amp;E_Inv_NS'!E56/Hrs_Wkd_NS!E8),"..",'M&amp;E_Inv_NS'!E56/Hrs_Wkd_NS!E8)</f>
        <v>12.066952121448034</v>
      </c>
      <c r="F8" s="24" t="str">
        <f>IF(ISERROR('M&amp;E_Inv_NS'!F56/Hrs_Wkd_NS!F8),"..",'M&amp;E_Inv_NS'!F56/Hrs_Wkd_NS!F8)</f>
        <v>..</v>
      </c>
      <c r="G8" s="24">
        <f>IF(ISERROR('M&amp;E_Inv_NS'!G56/Hrs_Wkd_NS!G8),"..",'M&amp;E_Inv_NS'!G56/Hrs_Wkd_NS!G8)</f>
        <v>1.5609756097560976</v>
      </c>
      <c r="H8" s="24">
        <f>IF(ISERROR('M&amp;E_Inv_NS'!H56/Hrs_Wkd_NS!H8),"..",'M&amp;E_Inv_NS'!H56/Hrs_Wkd_NS!H8)</f>
        <v>4.3872737774355031</v>
      </c>
      <c r="I8" s="24" t="str">
        <f>IF(ISERROR('M&amp;E_Inv_NS'!I56/Hrs_Wkd_NS!I8),"..",'M&amp;E_Inv_NS'!I56/Hrs_Wkd_NS!I8)</f>
        <v>..</v>
      </c>
      <c r="J8" s="23" t="str">
        <f>IF(ISERROR('M&amp;E_Inv_NS'!J56/Hrs_Wkd_NS!J8),"..",'M&amp;E_Inv_NS'!J56/Hrs_Wkd_NS!J8)</f>
        <v>..</v>
      </c>
      <c r="K8" s="24" t="str">
        <f>IF(ISERROR('M&amp;E_Inv_NS'!K56/Hrs_Wkd_NS!K8),"..",'M&amp;E_Inv_NS'!K56/Hrs_Wkd_NS!K8)</f>
        <v>..</v>
      </c>
      <c r="L8" s="24" t="str">
        <f>IF(ISERROR('M&amp;E_Inv_NS'!L56/Hrs_Wkd_NS!L8),"..",'M&amp;E_Inv_NS'!L56/Hrs_Wkd_NS!L8)</f>
        <v>..</v>
      </c>
      <c r="M8" s="24">
        <f>IF(ISERROR('M&amp;E_Inv_NS'!M56/Hrs_Wkd_NS!M8),"..",'M&amp;E_Inv_NS'!M56/Hrs_Wkd_NS!M8)</f>
        <v>0.69623591464876522</v>
      </c>
      <c r="N8" s="24" t="str">
        <f>IF(ISERROR('M&amp;E_Inv_NS'!N56/Hrs_Wkd_NS!N8),"..",'M&amp;E_Inv_NS'!N56/Hrs_Wkd_NS!N8)</f>
        <v>..</v>
      </c>
      <c r="O8" s="24">
        <f>IF(ISERROR('M&amp;E_Inv_NS'!O56/Hrs_Wkd_NS!O8),"..",'M&amp;E_Inv_NS'!O56/Hrs_Wkd_NS!O8)</f>
        <v>19.254519752994568</v>
      </c>
      <c r="P8" s="24">
        <f>IF(ISERROR('M&amp;E_Inv_NS'!P56/Hrs_Wkd_NS!P8),"..",'M&amp;E_Inv_NS'!P56/Hrs_Wkd_NS!P8)</f>
        <v>10.489136887094858</v>
      </c>
      <c r="Q8" s="24" t="str">
        <f>IF(ISERROR('M&amp;E_Inv_NS'!Q56/Hrs_Wkd_NS!Q8),"..",'M&amp;E_Inv_NS'!Q56/Hrs_Wkd_NS!Q8)</f>
        <v>..</v>
      </c>
      <c r="R8" s="24" t="str">
        <f>IF(ISERROR('M&amp;E_Inv_NS'!R56/Hrs_Wkd_NS!R8),"..",'M&amp;E_Inv_NS'!R56/Hrs_Wkd_NS!R8)</f>
        <v>..</v>
      </c>
      <c r="S8" s="24" t="str">
        <f>IF(ISERROR('M&amp;E_Inv_NS'!S56/Hrs_Wkd_NS!S8),"..",'M&amp;E_Inv_NS'!S56/Hrs_Wkd_NS!S8)</f>
        <v>..</v>
      </c>
      <c r="T8" s="24" t="str">
        <f>IF(ISERROR('M&amp;E_Inv_NS'!T56/Hrs_Wkd_NS!T8),"..",'M&amp;E_Inv_NS'!T56/Hrs_Wkd_NS!T8)</f>
        <v>..</v>
      </c>
      <c r="U8" s="23" t="str">
        <f>IF(ISERROR('M&amp;E_Inv_NS'!U56/Hrs_Wkd_NS!U8),"..",'M&amp;E_Inv_NS'!U56/Hrs_Wkd_NS!U8)</f>
        <v>..</v>
      </c>
      <c r="V8" s="24" t="str">
        <f>IF(ISERROR('M&amp;E_Inv_NS'!V56/Hrs_Wkd_NS!V8),"..",'M&amp;E_Inv_NS'!V56/Hrs_Wkd_NS!V8)</f>
        <v>..</v>
      </c>
      <c r="W8" s="24">
        <f>IF(ISERROR('M&amp;E_Inv_NS'!W56/Hrs_Wkd_NS!W8),"..",'M&amp;E_Inv_NS'!W56/Hrs_Wkd_NS!W8)</f>
        <v>6.0084726578921837</v>
      </c>
      <c r="X8" s="24" t="str">
        <f>IF(ISERROR('M&amp;E_Inv_NS'!X56/Hrs_Wkd_NS!X8),"..",'M&amp;E_Inv_NS'!X56/Hrs_Wkd_NS!X8)</f>
        <v>..</v>
      </c>
      <c r="Y8" s="11" t="str">
        <f>IF(ISERROR('M&amp;E_Inv_NS'!Y56/Hrs_Wkd_NS!Y8),"..",'M&amp;E_Inv_NS'!Y56/Hrs_Wkd_NS!Y8)</f>
        <v>..</v>
      </c>
    </row>
    <row r="9" spans="1:25">
      <c r="A9" s="5">
        <v>2001</v>
      </c>
      <c r="B9" s="28">
        <f>IF(ISERROR('M&amp;E_Inv_NS'!B57/Hrs_Wkd_NS!B9),"..",'M&amp;E_Inv_NS'!B57/Hrs_Wkd_NS!B9)</f>
        <v>3.1860833887199669</v>
      </c>
      <c r="C9" s="22" t="str">
        <f>IF(ISERROR('M&amp;E_Inv_NS'!C57/Hrs_Wkd_NS!C9),"..",'M&amp;E_Inv_NS'!C57/Hrs_Wkd_NS!C9)</f>
        <v>..</v>
      </c>
      <c r="D9" s="24">
        <f>IF(ISERROR('M&amp;E_Inv_NS'!D57/Hrs_Wkd_NS!D9),"..",'M&amp;E_Inv_NS'!D57/Hrs_Wkd_NS!D9)</f>
        <v>1.7104381402176341</v>
      </c>
      <c r="E9" s="24">
        <f>IF(ISERROR('M&amp;E_Inv_NS'!E57/Hrs_Wkd_NS!E9),"..",'M&amp;E_Inv_NS'!E57/Hrs_Wkd_NS!E9)</f>
        <v>4.6495367942667372</v>
      </c>
      <c r="F9" s="24" t="str">
        <f>IF(ISERROR('M&amp;E_Inv_NS'!F57/Hrs_Wkd_NS!F9),"..",'M&amp;E_Inv_NS'!F57/Hrs_Wkd_NS!F9)</f>
        <v>..</v>
      </c>
      <c r="G9" s="24">
        <f>IF(ISERROR('M&amp;E_Inv_NS'!G57/Hrs_Wkd_NS!G9),"..",'M&amp;E_Inv_NS'!G57/Hrs_Wkd_NS!G9)</f>
        <v>1.3982603040403219</v>
      </c>
      <c r="H9" s="24">
        <f>IF(ISERROR('M&amp;E_Inv_NS'!H57/Hrs_Wkd_NS!H9),"..",'M&amp;E_Inv_NS'!H57/Hrs_Wkd_NS!H9)</f>
        <v>4.8174068276780977</v>
      </c>
      <c r="I9" s="24" t="str">
        <f>IF(ISERROR('M&amp;E_Inv_NS'!I57/Hrs_Wkd_NS!I9),"..",'M&amp;E_Inv_NS'!I57/Hrs_Wkd_NS!I9)</f>
        <v>..</v>
      </c>
      <c r="J9" s="23" t="str">
        <f>IF(ISERROR('M&amp;E_Inv_NS'!J57/Hrs_Wkd_NS!J9),"..",'M&amp;E_Inv_NS'!J57/Hrs_Wkd_NS!J9)</f>
        <v>..</v>
      </c>
      <c r="K9" s="24" t="str">
        <f>IF(ISERROR('M&amp;E_Inv_NS'!K57/Hrs_Wkd_NS!K9),"..",'M&amp;E_Inv_NS'!K57/Hrs_Wkd_NS!K9)</f>
        <v>..</v>
      </c>
      <c r="L9" s="24" t="str">
        <f>IF(ISERROR('M&amp;E_Inv_NS'!L57/Hrs_Wkd_NS!L9),"..",'M&amp;E_Inv_NS'!L57/Hrs_Wkd_NS!L9)</f>
        <v>..</v>
      </c>
      <c r="M9" s="24">
        <f>IF(ISERROR('M&amp;E_Inv_NS'!M57/Hrs_Wkd_NS!M9),"..",'M&amp;E_Inv_NS'!M57/Hrs_Wkd_NS!M9)</f>
        <v>1.1283856458394448</v>
      </c>
      <c r="N9" s="24" t="str">
        <f>IF(ISERROR('M&amp;E_Inv_NS'!N57/Hrs_Wkd_NS!N9),"..",'M&amp;E_Inv_NS'!N57/Hrs_Wkd_NS!N9)</f>
        <v>..</v>
      </c>
      <c r="O9" s="24">
        <f>IF(ISERROR('M&amp;E_Inv_NS'!O57/Hrs_Wkd_NS!O9),"..",'M&amp;E_Inv_NS'!O57/Hrs_Wkd_NS!O9)</f>
        <v>17.6578660860098</v>
      </c>
      <c r="P9" s="24">
        <f>IF(ISERROR('M&amp;E_Inv_NS'!P57/Hrs_Wkd_NS!P9),"..",'M&amp;E_Inv_NS'!P57/Hrs_Wkd_NS!P9)</f>
        <v>8.7256954830990132</v>
      </c>
      <c r="Q9" s="24" t="str">
        <f>IF(ISERROR('M&amp;E_Inv_NS'!Q57/Hrs_Wkd_NS!Q9),"..",'M&amp;E_Inv_NS'!Q57/Hrs_Wkd_NS!Q9)</f>
        <v>..</v>
      </c>
      <c r="R9" s="24" t="str">
        <f>IF(ISERROR('M&amp;E_Inv_NS'!R57/Hrs_Wkd_NS!R9),"..",'M&amp;E_Inv_NS'!R57/Hrs_Wkd_NS!R9)</f>
        <v>..</v>
      </c>
      <c r="S9" s="24" t="str">
        <f>IF(ISERROR('M&amp;E_Inv_NS'!S57/Hrs_Wkd_NS!S9),"..",'M&amp;E_Inv_NS'!S57/Hrs_Wkd_NS!S9)</f>
        <v>..</v>
      </c>
      <c r="T9" s="24" t="str">
        <f>IF(ISERROR('M&amp;E_Inv_NS'!T57/Hrs_Wkd_NS!T9),"..",'M&amp;E_Inv_NS'!T57/Hrs_Wkd_NS!T9)</f>
        <v>..</v>
      </c>
      <c r="U9" s="23" t="str">
        <f>IF(ISERROR('M&amp;E_Inv_NS'!U57/Hrs_Wkd_NS!U9),"..",'M&amp;E_Inv_NS'!U57/Hrs_Wkd_NS!U9)</f>
        <v>..</v>
      </c>
      <c r="V9" s="24" t="str">
        <f>IF(ISERROR('M&amp;E_Inv_NS'!V57/Hrs_Wkd_NS!V9),"..",'M&amp;E_Inv_NS'!V57/Hrs_Wkd_NS!V9)</f>
        <v>..</v>
      </c>
      <c r="W9" s="24">
        <f>IF(ISERROR('M&amp;E_Inv_NS'!W57/Hrs_Wkd_NS!W9),"..",'M&amp;E_Inv_NS'!W57/Hrs_Wkd_NS!W9)</f>
        <v>5.635971666153373</v>
      </c>
      <c r="X9" s="24" t="str">
        <f>IF(ISERROR('M&amp;E_Inv_NS'!X57/Hrs_Wkd_NS!X9),"..",'M&amp;E_Inv_NS'!X57/Hrs_Wkd_NS!X9)</f>
        <v>..</v>
      </c>
      <c r="Y9" s="11" t="str">
        <f>IF(ISERROR('M&amp;E_Inv_NS'!Y57/Hrs_Wkd_NS!Y9),"..",'M&amp;E_Inv_NS'!Y57/Hrs_Wkd_NS!Y9)</f>
        <v>..</v>
      </c>
    </row>
    <row r="10" spans="1:25">
      <c r="A10" s="5">
        <v>2002</v>
      </c>
      <c r="B10" s="28">
        <f>IF(ISERROR('M&amp;E_Inv_NS'!B58/Hrs_Wkd_NS!B10),"..",'M&amp;E_Inv_NS'!B58/Hrs_Wkd_NS!B10)</f>
        <v>3.6197218867748506</v>
      </c>
      <c r="C10" s="22" t="str">
        <f>IF(ISERROR('M&amp;E_Inv_NS'!C58/Hrs_Wkd_NS!C10),"..",'M&amp;E_Inv_NS'!C58/Hrs_Wkd_NS!C10)</f>
        <v>..</v>
      </c>
      <c r="D10" s="24">
        <f>IF(ISERROR('M&amp;E_Inv_NS'!D58/Hrs_Wkd_NS!D10),"..",'M&amp;E_Inv_NS'!D58/Hrs_Wkd_NS!D10)</f>
        <v>2.3961661341853033</v>
      </c>
      <c r="E10" s="24" t="str">
        <f>IF(ISERROR('M&amp;E_Inv_NS'!E58/Hrs_Wkd_NS!E10),"..",'M&amp;E_Inv_NS'!E58/Hrs_Wkd_NS!E10)</f>
        <v>..</v>
      </c>
      <c r="F10" s="24" t="str">
        <f>IF(ISERROR('M&amp;E_Inv_NS'!F58/Hrs_Wkd_NS!F10),"..",'M&amp;E_Inv_NS'!F58/Hrs_Wkd_NS!F10)</f>
        <v>..</v>
      </c>
      <c r="G10" s="24">
        <f>IF(ISERROR('M&amp;E_Inv_NS'!G58/Hrs_Wkd_NS!G10),"..",'M&amp;E_Inv_NS'!G58/Hrs_Wkd_NS!G10)</f>
        <v>1.12549150707611</v>
      </c>
      <c r="H10" s="24">
        <f>IF(ISERROR('M&amp;E_Inv_NS'!H58/Hrs_Wkd_NS!H10),"..",'M&amp;E_Inv_NS'!H58/Hrs_Wkd_NS!H10)</f>
        <v>4.7998020163076038</v>
      </c>
      <c r="I10" s="24" t="str">
        <f>IF(ISERROR('M&amp;E_Inv_NS'!I58/Hrs_Wkd_NS!I10),"..",'M&amp;E_Inv_NS'!I58/Hrs_Wkd_NS!I10)</f>
        <v>..</v>
      </c>
      <c r="J10" s="23" t="str">
        <f>IF(ISERROR('M&amp;E_Inv_NS'!J58/Hrs_Wkd_NS!J10),"..",'M&amp;E_Inv_NS'!J58/Hrs_Wkd_NS!J10)</f>
        <v>..</v>
      </c>
      <c r="K10" s="24" t="str">
        <f>IF(ISERROR('M&amp;E_Inv_NS'!K58/Hrs_Wkd_NS!K10),"..",'M&amp;E_Inv_NS'!K58/Hrs_Wkd_NS!K10)</f>
        <v>..</v>
      </c>
      <c r="L10" s="24" t="str">
        <f>IF(ISERROR('M&amp;E_Inv_NS'!L58/Hrs_Wkd_NS!L10),"..",'M&amp;E_Inv_NS'!L58/Hrs_Wkd_NS!L10)</f>
        <v>..</v>
      </c>
      <c r="M10" s="24">
        <f>IF(ISERROR('M&amp;E_Inv_NS'!M58/Hrs_Wkd_NS!M10),"..",'M&amp;E_Inv_NS'!M58/Hrs_Wkd_NS!M10)</f>
        <v>1.4461007810331841</v>
      </c>
      <c r="N10" s="24" t="str">
        <f>IF(ISERROR('M&amp;E_Inv_NS'!N58/Hrs_Wkd_NS!N10),"..",'M&amp;E_Inv_NS'!N58/Hrs_Wkd_NS!N10)</f>
        <v>..</v>
      </c>
      <c r="O10" s="24">
        <f>IF(ISERROR('M&amp;E_Inv_NS'!O58/Hrs_Wkd_NS!O10),"..",'M&amp;E_Inv_NS'!O58/Hrs_Wkd_NS!O10)</f>
        <v>19.794287405653396</v>
      </c>
      <c r="P10" s="24">
        <f>IF(ISERROR('M&amp;E_Inv_NS'!P58/Hrs_Wkd_NS!P10),"..",'M&amp;E_Inv_NS'!P58/Hrs_Wkd_NS!P10)</f>
        <v>9.481657507797415</v>
      </c>
      <c r="Q10" s="24" t="str">
        <f>IF(ISERROR('M&amp;E_Inv_NS'!Q58/Hrs_Wkd_NS!Q10),"..",'M&amp;E_Inv_NS'!Q58/Hrs_Wkd_NS!Q10)</f>
        <v>..</v>
      </c>
      <c r="R10" s="24" t="str">
        <f>IF(ISERROR('M&amp;E_Inv_NS'!R58/Hrs_Wkd_NS!R10),"..",'M&amp;E_Inv_NS'!R58/Hrs_Wkd_NS!R10)</f>
        <v>..</v>
      </c>
      <c r="S10" s="24" t="str">
        <f>IF(ISERROR('M&amp;E_Inv_NS'!S58/Hrs_Wkd_NS!S10),"..",'M&amp;E_Inv_NS'!S58/Hrs_Wkd_NS!S10)</f>
        <v>..</v>
      </c>
      <c r="T10" s="24" t="str">
        <f>IF(ISERROR('M&amp;E_Inv_NS'!T58/Hrs_Wkd_NS!T10),"..",'M&amp;E_Inv_NS'!T58/Hrs_Wkd_NS!T10)</f>
        <v>..</v>
      </c>
      <c r="U10" s="23" t="str">
        <f>IF(ISERROR('M&amp;E_Inv_NS'!U58/Hrs_Wkd_NS!U10),"..",'M&amp;E_Inv_NS'!U58/Hrs_Wkd_NS!U10)</f>
        <v>..</v>
      </c>
      <c r="V10" s="24" t="str">
        <f>IF(ISERROR('M&amp;E_Inv_NS'!V58/Hrs_Wkd_NS!V10),"..",'M&amp;E_Inv_NS'!V58/Hrs_Wkd_NS!V10)</f>
        <v>..</v>
      </c>
      <c r="W10" s="24">
        <f>IF(ISERROR('M&amp;E_Inv_NS'!W58/Hrs_Wkd_NS!W10),"..",'M&amp;E_Inv_NS'!W58/Hrs_Wkd_NS!W10)</f>
        <v>6.7480548908079871</v>
      </c>
      <c r="X10" s="24" t="str">
        <f>IF(ISERROR('M&amp;E_Inv_NS'!X58/Hrs_Wkd_NS!X10),"..",'M&amp;E_Inv_NS'!X58/Hrs_Wkd_NS!X10)</f>
        <v>..</v>
      </c>
      <c r="Y10" s="11" t="str">
        <f>IF(ISERROR('M&amp;E_Inv_NS'!Y58/Hrs_Wkd_NS!Y10),"..",'M&amp;E_Inv_NS'!Y58/Hrs_Wkd_NS!Y10)</f>
        <v>..</v>
      </c>
    </row>
    <row r="11" spans="1:25">
      <c r="A11" s="5">
        <v>2003</v>
      </c>
      <c r="B11" s="28">
        <f>IF(ISERROR('M&amp;E_Inv_NS'!B59/Hrs_Wkd_NS!B11),"..",'M&amp;E_Inv_NS'!B59/Hrs_Wkd_NS!B11)</f>
        <v>3.3041701520782194</v>
      </c>
      <c r="C11" s="22" t="str">
        <f>IF(ISERROR('M&amp;E_Inv_NS'!C59/Hrs_Wkd_NS!C11),"..",'M&amp;E_Inv_NS'!C59/Hrs_Wkd_NS!C11)</f>
        <v>..</v>
      </c>
      <c r="D11" s="24">
        <f>IF(ISERROR('M&amp;E_Inv_NS'!D59/Hrs_Wkd_NS!D11),"..",'M&amp;E_Inv_NS'!D59/Hrs_Wkd_NS!D11)</f>
        <v>2.5280127011266145</v>
      </c>
      <c r="E11" s="24" t="str">
        <f>IF(ISERROR('M&amp;E_Inv_NS'!E59/Hrs_Wkd_NS!E11),"..",'M&amp;E_Inv_NS'!E59/Hrs_Wkd_NS!E11)</f>
        <v>..</v>
      </c>
      <c r="F11" s="24" t="str">
        <f>IF(ISERROR('M&amp;E_Inv_NS'!F59/Hrs_Wkd_NS!F11),"..",'M&amp;E_Inv_NS'!F59/Hrs_Wkd_NS!F11)</f>
        <v>..</v>
      </c>
      <c r="G11" s="24">
        <f>IF(ISERROR('M&amp;E_Inv_NS'!G59/Hrs_Wkd_NS!G11),"..",'M&amp;E_Inv_NS'!G59/Hrs_Wkd_NS!G11)</f>
        <v>1.2528563548971712</v>
      </c>
      <c r="H11" s="24">
        <f>IF(ISERROR('M&amp;E_Inv_NS'!H59/Hrs_Wkd_NS!H11),"..",'M&amp;E_Inv_NS'!H59/Hrs_Wkd_NS!H11)</f>
        <v>5.3448952259844971</v>
      </c>
      <c r="I11" s="24" t="str">
        <f>IF(ISERROR('M&amp;E_Inv_NS'!I59/Hrs_Wkd_NS!I11),"..",'M&amp;E_Inv_NS'!I59/Hrs_Wkd_NS!I11)</f>
        <v>..</v>
      </c>
      <c r="J11" s="23" t="str">
        <f>IF(ISERROR('M&amp;E_Inv_NS'!J59/Hrs_Wkd_NS!J11),"..",'M&amp;E_Inv_NS'!J59/Hrs_Wkd_NS!J11)</f>
        <v>..</v>
      </c>
      <c r="K11" s="24" t="str">
        <f>IF(ISERROR('M&amp;E_Inv_NS'!K59/Hrs_Wkd_NS!K11),"..",'M&amp;E_Inv_NS'!K59/Hrs_Wkd_NS!K11)</f>
        <v>..</v>
      </c>
      <c r="L11" s="24" t="str">
        <f>IF(ISERROR('M&amp;E_Inv_NS'!L59/Hrs_Wkd_NS!L11),"..",'M&amp;E_Inv_NS'!L59/Hrs_Wkd_NS!L11)</f>
        <v>..</v>
      </c>
      <c r="M11" s="24">
        <f>IF(ISERROR('M&amp;E_Inv_NS'!M59/Hrs_Wkd_NS!M11),"..",'M&amp;E_Inv_NS'!M59/Hrs_Wkd_NS!M11)</f>
        <v>1.5182683913178729</v>
      </c>
      <c r="N11" s="24" t="str">
        <f>IF(ISERROR('M&amp;E_Inv_NS'!N59/Hrs_Wkd_NS!N11),"..",'M&amp;E_Inv_NS'!N59/Hrs_Wkd_NS!N11)</f>
        <v>..</v>
      </c>
      <c r="O11" s="24">
        <f>IF(ISERROR('M&amp;E_Inv_NS'!O59/Hrs_Wkd_NS!O11),"..",'M&amp;E_Inv_NS'!O59/Hrs_Wkd_NS!O11)</f>
        <v>17.45736434108527</v>
      </c>
      <c r="P11" s="24">
        <f>IF(ISERROR('M&amp;E_Inv_NS'!P59/Hrs_Wkd_NS!P11),"..",'M&amp;E_Inv_NS'!P59/Hrs_Wkd_NS!P11)</f>
        <v>10.001476014760147</v>
      </c>
      <c r="Q11" s="24" t="str">
        <f>IF(ISERROR('M&amp;E_Inv_NS'!Q59/Hrs_Wkd_NS!Q11),"..",'M&amp;E_Inv_NS'!Q59/Hrs_Wkd_NS!Q11)</f>
        <v>..</v>
      </c>
      <c r="R11" s="24" t="str">
        <f>IF(ISERROR('M&amp;E_Inv_NS'!R59/Hrs_Wkd_NS!R11),"..",'M&amp;E_Inv_NS'!R59/Hrs_Wkd_NS!R11)</f>
        <v>..</v>
      </c>
      <c r="S11" s="24" t="str">
        <f>IF(ISERROR('M&amp;E_Inv_NS'!S59/Hrs_Wkd_NS!S11),"..",'M&amp;E_Inv_NS'!S59/Hrs_Wkd_NS!S11)</f>
        <v>..</v>
      </c>
      <c r="T11" s="24" t="str">
        <f>IF(ISERROR('M&amp;E_Inv_NS'!T59/Hrs_Wkd_NS!T11),"..",'M&amp;E_Inv_NS'!T59/Hrs_Wkd_NS!T11)</f>
        <v>..</v>
      </c>
      <c r="U11" s="23" t="str">
        <f>IF(ISERROR('M&amp;E_Inv_NS'!U59/Hrs_Wkd_NS!U11),"..",'M&amp;E_Inv_NS'!U59/Hrs_Wkd_NS!U11)</f>
        <v>..</v>
      </c>
      <c r="V11" s="24" t="str">
        <f>IF(ISERROR('M&amp;E_Inv_NS'!V59/Hrs_Wkd_NS!V11),"..",'M&amp;E_Inv_NS'!V59/Hrs_Wkd_NS!V11)</f>
        <v>..</v>
      </c>
      <c r="W11" s="24">
        <f>IF(ISERROR('M&amp;E_Inv_NS'!W59/Hrs_Wkd_NS!W11),"..",'M&amp;E_Inv_NS'!W59/Hrs_Wkd_NS!W11)</f>
        <v>6.3411233724804461</v>
      </c>
      <c r="X11" s="24" t="str">
        <f>IF(ISERROR('M&amp;E_Inv_NS'!X59/Hrs_Wkd_NS!X11),"..",'M&amp;E_Inv_NS'!X59/Hrs_Wkd_NS!X11)</f>
        <v>..</v>
      </c>
      <c r="Y11" s="11" t="str">
        <f>IF(ISERROR('M&amp;E_Inv_NS'!Y59/Hrs_Wkd_NS!Y11),"..",'M&amp;E_Inv_NS'!Y59/Hrs_Wkd_NS!Y11)</f>
        <v>..</v>
      </c>
    </row>
    <row r="12" spans="1:25">
      <c r="A12" s="5">
        <v>2004</v>
      </c>
      <c r="B12" s="28">
        <f>IF(ISERROR('M&amp;E_Inv_NS'!B60/Hrs_Wkd_NS!B12),"..",'M&amp;E_Inv_NS'!B60/Hrs_Wkd_NS!B12)</f>
        <v>3.2775604563974974</v>
      </c>
      <c r="C12" s="22" t="str">
        <f>IF(ISERROR('M&amp;E_Inv_NS'!C60/Hrs_Wkd_NS!C12),"..",'M&amp;E_Inv_NS'!C60/Hrs_Wkd_NS!C12)</f>
        <v>..</v>
      </c>
      <c r="D12" s="24">
        <f>IF(ISERROR('M&amp;E_Inv_NS'!D60/Hrs_Wkd_NS!D12),"..",'M&amp;E_Inv_NS'!D60/Hrs_Wkd_NS!D12)</f>
        <v>2.3653623233810581</v>
      </c>
      <c r="E12" s="24" t="str">
        <f>IF(ISERROR('M&amp;E_Inv_NS'!E60/Hrs_Wkd_NS!E12),"..",'M&amp;E_Inv_NS'!E60/Hrs_Wkd_NS!E12)</f>
        <v>..</v>
      </c>
      <c r="F12" s="24" t="str">
        <f>IF(ISERROR('M&amp;E_Inv_NS'!F60/Hrs_Wkd_NS!F12),"..",'M&amp;E_Inv_NS'!F60/Hrs_Wkd_NS!F12)</f>
        <v>..</v>
      </c>
      <c r="G12" s="24">
        <f>IF(ISERROR('M&amp;E_Inv_NS'!G60/Hrs_Wkd_NS!G12),"..",'M&amp;E_Inv_NS'!G60/Hrs_Wkd_NS!G12)</f>
        <v>1.4172673982582609</v>
      </c>
      <c r="H12" s="24">
        <f>IF(ISERROR('M&amp;E_Inv_NS'!H60/Hrs_Wkd_NS!H12),"..",'M&amp;E_Inv_NS'!H60/Hrs_Wkd_NS!H12)</f>
        <v>4.8392406452320866</v>
      </c>
      <c r="I12" s="24" t="str">
        <f>IF(ISERROR('M&amp;E_Inv_NS'!I60/Hrs_Wkd_NS!I12),"..",'M&amp;E_Inv_NS'!I60/Hrs_Wkd_NS!I12)</f>
        <v>..</v>
      </c>
      <c r="J12" s="23" t="str">
        <f>IF(ISERROR('M&amp;E_Inv_NS'!J60/Hrs_Wkd_NS!J12),"..",'M&amp;E_Inv_NS'!J60/Hrs_Wkd_NS!J12)</f>
        <v>..</v>
      </c>
      <c r="K12" s="24" t="str">
        <f>IF(ISERROR('M&amp;E_Inv_NS'!K60/Hrs_Wkd_NS!K12),"..",'M&amp;E_Inv_NS'!K60/Hrs_Wkd_NS!K12)</f>
        <v>..</v>
      </c>
      <c r="L12" s="24" t="str">
        <f>IF(ISERROR('M&amp;E_Inv_NS'!L60/Hrs_Wkd_NS!L12),"..",'M&amp;E_Inv_NS'!L60/Hrs_Wkd_NS!L12)</f>
        <v>..</v>
      </c>
      <c r="M12" s="24">
        <f>IF(ISERROR('M&amp;E_Inv_NS'!M60/Hrs_Wkd_NS!M12),"..",'M&amp;E_Inv_NS'!M60/Hrs_Wkd_NS!M12)</f>
        <v>1.572935400767997</v>
      </c>
      <c r="N12" s="24" t="str">
        <f>IF(ISERROR('M&amp;E_Inv_NS'!N60/Hrs_Wkd_NS!N12),"..",'M&amp;E_Inv_NS'!N60/Hrs_Wkd_NS!N12)</f>
        <v>..</v>
      </c>
      <c r="O12" s="24">
        <f>IF(ISERROR('M&amp;E_Inv_NS'!O60/Hrs_Wkd_NS!O12),"..",'M&amp;E_Inv_NS'!O60/Hrs_Wkd_NS!O12)</f>
        <v>14.573925710123815</v>
      </c>
      <c r="P12" s="24">
        <f>IF(ISERROR('M&amp;E_Inv_NS'!P60/Hrs_Wkd_NS!P12),"..",'M&amp;E_Inv_NS'!P60/Hrs_Wkd_NS!P12)</f>
        <v>8.8278388278388285</v>
      </c>
      <c r="Q12" s="24" t="str">
        <f>IF(ISERROR('M&amp;E_Inv_NS'!Q60/Hrs_Wkd_NS!Q12),"..",'M&amp;E_Inv_NS'!Q60/Hrs_Wkd_NS!Q12)</f>
        <v>..</v>
      </c>
      <c r="R12" s="24" t="str">
        <f>IF(ISERROR('M&amp;E_Inv_NS'!R60/Hrs_Wkd_NS!R12),"..",'M&amp;E_Inv_NS'!R60/Hrs_Wkd_NS!R12)</f>
        <v>..</v>
      </c>
      <c r="S12" s="24" t="str">
        <f>IF(ISERROR('M&amp;E_Inv_NS'!S60/Hrs_Wkd_NS!S12),"..",'M&amp;E_Inv_NS'!S60/Hrs_Wkd_NS!S12)</f>
        <v>..</v>
      </c>
      <c r="T12" s="24" t="str">
        <f>IF(ISERROR('M&amp;E_Inv_NS'!T60/Hrs_Wkd_NS!T12),"..",'M&amp;E_Inv_NS'!T60/Hrs_Wkd_NS!T12)</f>
        <v>..</v>
      </c>
      <c r="U12" s="23" t="str">
        <f>IF(ISERROR('M&amp;E_Inv_NS'!U60/Hrs_Wkd_NS!U12),"..",'M&amp;E_Inv_NS'!U60/Hrs_Wkd_NS!U12)</f>
        <v>..</v>
      </c>
      <c r="V12" s="24" t="str">
        <f>IF(ISERROR('M&amp;E_Inv_NS'!V60/Hrs_Wkd_NS!V12),"..",'M&amp;E_Inv_NS'!V60/Hrs_Wkd_NS!V12)</f>
        <v>..</v>
      </c>
      <c r="W12" s="24">
        <f>IF(ISERROR('M&amp;E_Inv_NS'!W60/Hrs_Wkd_NS!W12),"..",'M&amp;E_Inv_NS'!W60/Hrs_Wkd_NS!W12)</f>
        <v>6.1960108706202073</v>
      </c>
      <c r="X12" s="24" t="str">
        <f>IF(ISERROR('M&amp;E_Inv_NS'!X60/Hrs_Wkd_NS!X12),"..",'M&amp;E_Inv_NS'!X60/Hrs_Wkd_NS!X12)</f>
        <v>..</v>
      </c>
      <c r="Y12" s="11" t="str">
        <f>IF(ISERROR('M&amp;E_Inv_NS'!Y60/Hrs_Wkd_NS!Y12),"..",'M&amp;E_Inv_NS'!Y60/Hrs_Wkd_NS!Y12)</f>
        <v>..</v>
      </c>
    </row>
    <row r="13" spans="1:25">
      <c r="A13" s="5">
        <v>2005</v>
      </c>
      <c r="B13" s="28">
        <f>IF(ISERROR('M&amp;E_Inv_NS'!B61/Hrs_Wkd_NS!B13),"..",'M&amp;E_Inv_NS'!B61/Hrs_Wkd_NS!B13)</f>
        <v>3.8419535871378732</v>
      </c>
      <c r="C13" s="22" t="str">
        <f>IF(ISERROR('M&amp;E_Inv_NS'!C61/Hrs_Wkd_NS!C13),"..",'M&amp;E_Inv_NS'!C61/Hrs_Wkd_NS!C13)</f>
        <v>..</v>
      </c>
      <c r="D13" s="24">
        <f>IF(ISERROR('M&amp;E_Inv_NS'!D61/Hrs_Wkd_NS!D13),"..",'M&amp;E_Inv_NS'!D61/Hrs_Wkd_NS!D13)</f>
        <v>2.3651240092048069</v>
      </c>
      <c r="E13" s="24" t="str">
        <f>IF(ISERROR('M&amp;E_Inv_NS'!E61/Hrs_Wkd_NS!E13),"..",'M&amp;E_Inv_NS'!E61/Hrs_Wkd_NS!E13)</f>
        <v>..</v>
      </c>
      <c r="F13" s="24" t="str">
        <f>IF(ISERROR('M&amp;E_Inv_NS'!F61/Hrs_Wkd_NS!F13),"..",'M&amp;E_Inv_NS'!F61/Hrs_Wkd_NS!F13)</f>
        <v>..</v>
      </c>
      <c r="G13" s="24">
        <f>IF(ISERROR('M&amp;E_Inv_NS'!G61/Hrs_Wkd_NS!G13),"..",'M&amp;E_Inv_NS'!G61/Hrs_Wkd_NS!G13)</f>
        <v>1.4759659866942769</v>
      </c>
      <c r="H13" s="24">
        <f>IF(ISERROR('M&amp;E_Inv_NS'!H61/Hrs_Wkd_NS!H13),"..",'M&amp;E_Inv_NS'!H61/Hrs_Wkd_NS!H13)</f>
        <v>5.7376207109102122</v>
      </c>
      <c r="I13" s="24" t="str">
        <f>IF(ISERROR('M&amp;E_Inv_NS'!I61/Hrs_Wkd_NS!I13),"..",'M&amp;E_Inv_NS'!I61/Hrs_Wkd_NS!I13)</f>
        <v>..</v>
      </c>
      <c r="J13" s="23" t="str">
        <f>IF(ISERROR('M&amp;E_Inv_NS'!J61/Hrs_Wkd_NS!J13),"..",'M&amp;E_Inv_NS'!J61/Hrs_Wkd_NS!J13)</f>
        <v>..</v>
      </c>
      <c r="K13" s="24" t="str">
        <f>IF(ISERROR('M&amp;E_Inv_NS'!K61/Hrs_Wkd_NS!K13),"..",'M&amp;E_Inv_NS'!K61/Hrs_Wkd_NS!K13)</f>
        <v>..</v>
      </c>
      <c r="L13" s="24" t="str">
        <f>IF(ISERROR('M&amp;E_Inv_NS'!L61/Hrs_Wkd_NS!L13),"..",'M&amp;E_Inv_NS'!L61/Hrs_Wkd_NS!L13)</f>
        <v>..</v>
      </c>
      <c r="M13" s="24">
        <f>IF(ISERROR('M&amp;E_Inv_NS'!M61/Hrs_Wkd_NS!M13),"..",'M&amp;E_Inv_NS'!M61/Hrs_Wkd_NS!M13)</f>
        <v>1.6326530612244898</v>
      </c>
      <c r="N13" s="24" t="str">
        <f>IF(ISERROR('M&amp;E_Inv_NS'!N61/Hrs_Wkd_NS!N13),"..",'M&amp;E_Inv_NS'!N61/Hrs_Wkd_NS!N13)</f>
        <v>..</v>
      </c>
      <c r="O13" s="24">
        <f>IF(ISERROR('M&amp;E_Inv_NS'!O61/Hrs_Wkd_NS!O13),"..",'M&amp;E_Inv_NS'!O61/Hrs_Wkd_NS!O13)</f>
        <v>14.922903347122979</v>
      </c>
      <c r="P13" s="24">
        <f>IF(ISERROR('M&amp;E_Inv_NS'!P61/Hrs_Wkd_NS!P13),"..",'M&amp;E_Inv_NS'!P61/Hrs_Wkd_NS!P13)</f>
        <v>7.9904977864161548</v>
      </c>
      <c r="Q13" s="24" t="str">
        <f>IF(ISERROR('M&amp;E_Inv_NS'!Q61/Hrs_Wkd_NS!Q13),"..",'M&amp;E_Inv_NS'!Q61/Hrs_Wkd_NS!Q13)</f>
        <v>..</v>
      </c>
      <c r="R13" s="24" t="str">
        <f>IF(ISERROR('M&amp;E_Inv_NS'!R61/Hrs_Wkd_NS!R13),"..",'M&amp;E_Inv_NS'!R61/Hrs_Wkd_NS!R13)</f>
        <v>..</v>
      </c>
      <c r="S13" s="24" t="str">
        <f>IF(ISERROR('M&amp;E_Inv_NS'!S61/Hrs_Wkd_NS!S13),"..",'M&amp;E_Inv_NS'!S61/Hrs_Wkd_NS!S13)</f>
        <v>..</v>
      </c>
      <c r="T13" s="24" t="str">
        <f>IF(ISERROR('M&amp;E_Inv_NS'!T61/Hrs_Wkd_NS!T13),"..",'M&amp;E_Inv_NS'!T61/Hrs_Wkd_NS!T13)</f>
        <v>..</v>
      </c>
      <c r="U13" s="23" t="str">
        <f>IF(ISERROR('M&amp;E_Inv_NS'!U61/Hrs_Wkd_NS!U13),"..",'M&amp;E_Inv_NS'!U61/Hrs_Wkd_NS!U13)</f>
        <v>..</v>
      </c>
      <c r="V13" s="24" t="str">
        <f>IF(ISERROR('M&amp;E_Inv_NS'!V61/Hrs_Wkd_NS!V13),"..",'M&amp;E_Inv_NS'!V61/Hrs_Wkd_NS!V13)</f>
        <v>..</v>
      </c>
      <c r="W13" s="24">
        <f>IF(ISERROR('M&amp;E_Inv_NS'!W61/Hrs_Wkd_NS!W13),"..",'M&amp;E_Inv_NS'!W61/Hrs_Wkd_NS!W13)</f>
        <v>7.3702642470550792</v>
      </c>
      <c r="X13" s="24" t="str">
        <f>IF(ISERROR('M&amp;E_Inv_NS'!X61/Hrs_Wkd_NS!X13),"..",'M&amp;E_Inv_NS'!X61/Hrs_Wkd_NS!X13)</f>
        <v>..</v>
      </c>
      <c r="Y13" s="11" t="str">
        <f>IF(ISERROR('M&amp;E_Inv_NS'!Y61/Hrs_Wkd_NS!Y13),"..",'M&amp;E_Inv_NS'!Y61/Hrs_Wkd_NS!Y13)</f>
        <v>..</v>
      </c>
    </row>
    <row r="14" spans="1:25">
      <c r="A14" s="5">
        <v>2006</v>
      </c>
      <c r="B14" s="28">
        <f>IF(ISERROR('M&amp;E_Inv_NS'!B62/Hrs_Wkd_NS!B14),"..",'M&amp;E_Inv_NS'!B62/Hrs_Wkd_NS!B14)</f>
        <v>3.9706527359889683</v>
      </c>
      <c r="C14" s="22" t="str">
        <f>IF(ISERROR('M&amp;E_Inv_NS'!C62/Hrs_Wkd_NS!C14),"..",'M&amp;E_Inv_NS'!C62/Hrs_Wkd_NS!C14)</f>
        <v>..</v>
      </c>
      <c r="D14" s="24">
        <f>IF(ISERROR('M&amp;E_Inv_NS'!D62/Hrs_Wkd_NS!D14),"..",'M&amp;E_Inv_NS'!D62/Hrs_Wkd_NS!D14)</f>
        <v>2.2648862765141837</v>
      </c>
      <c r="E14" s="24" t="str">
        <f>IF(ISERROR('M&amp;E_Inv_NS'!E62/Hrs_Wkd_NS!E14),"..",'M&amp;E_Inv_NS'!E62/Hrs_Wkd_NS!E14)</f>
        <v>..</v>
      </c>
      <c r="F14" s="24" t="str">
        <f>IF(ISERROR('M&amp;E_Inv_NS'!F62/Hrs_Wkd_NS!F14),"..",'M&amp;E_Inv_NS'!F62/Hrs_Wkd_NS!F14)</f>
        <v>..</v>
      </c>
      <c r="G14" s="24">
        <f>IF(ISERROR('M&amp;E_Inv_NS'!G62/Hrs_Wkd_NS!G14),"..",'M&amp;E_Inv_NS'!G62/Hrs_Wkd_NS!G14)</f>
        <v>1.6966269440517068</v>
      </c>
      <c r="H14" s="24">
        <f>IF(ISERROR('M&amp;E_Inv_NS'!H62/Hrs_Wkd_NS!H14),"..",'M&amp;E_Inv_NS'!H62/Hrs_Wkd_NS!H14)</f>
        <v>5.3503839082945825</v>
      </c>
      <c r="I14" s="24" t="str">
        <f>IF(ISERROR('M&amp;E_Inv_NS'!I62/Hrs_Wkd_NS!I14),"..",'M&amp;E_Inv_NS'!I62/Hrs_Wkd_NS!I14)</f>
        <v>..</v>
      </c>
      <c r="J14" s="23" t="str">
        <f>IF(ISERROR('M&amp;E_Inv_NS'!J62/Hrs_Wkd_NS!J14),"..",'M&amp;E_Inv_NS'!J62/Hrs_Wkd_NS!J14)</f>
        <v>..</v>
      </c>
      <c r="K14" s="24" t="str">
        <f>IF(ISERROR('M&amp;E_Inv_NS'!K62/Hrs_Wkd_NS!K14),"..",'M&amp;E_Inv_NS'!K62/Hrs_Wkd_NS!K14)</f>
        <v>..</v>
      </c>
      <c r="L14" s="24" t="str">
        <f>IF(ISERROR('M&amp;E_Inv_NS'!L62/Hrs_Wkd_NS!L14),"..",'M&amp;E_Inv_NS'!L62/Hrs_Wkd_NS!L14)</f>
        <v>..</v>
      </c>
      <c r="M14" s="24">
        <f>IF(ISERROR('M&amp;E_Inv_NS'!M62/Hrs_Wkd_NS!M14),"..",'M&amp;E_Inv_NS'!M62/Hrs_Wkd_NS!M14)</f>
        <v>1.4592241759506048</v>
      </c>
      <c r="N14" s="24" t="str">
        <f>IF(ISERROR('M&amp;E_Inv_NS'!N62/Hrs_Wkd_NS!N14),"..",'M&amp;E_Inv_NS'!N62/Hrs_Wkd_NS!N14)</f>
        <v>..</v>
      </c>
      <c r="O14" s="24">
        <f>IF(ISERROR('M&amp;E_Inv_NS'!O62/Hrs_Wkd_NS!O14),"..",'M&amp;E_Inv_NS'!O62/Hrs_Wkd_NS!O14)</f>
        <v>21.007936507936506</v>
      </c>
      <c r="P14" s="24">
        <f>IF(ISERROR('M&amp;E_Inv_NS'!P62/Hrs_Wkd_NS!P14),"..",'M&amp;E_Inv_NS'!P62/Hrs_Wkd_NS!P14)</f>
        <v>9.2591587516960647</v>
      </c>
      <c r="Q14" s="24" t="str">
        <f>IF(ISERROR('M&amp;E_Inv_NS'!Q62/Hrs_Wkd_NS!Q14),"..",'M&amp;E_Inv_NS'!Q62/Hrs_Wkd_NS!Q14)</f>
        <v>..</v>
      </c>
      <c r="R14" s="24" t="str">
        <f>IF(ISERROR('M&amp;E_Inv_NS'!R62/Hrs_Wkd_NS!R14),"..",'M&amp;E_Inv_NS'!R62/Hrs_Wkd_NS!R14)</f>
        <v>..</v>
      </c>
      <c r="S14" s="24" t="str">
        <f>IF(ISERROR('M&amp;E_Inv_NS'!S62/Hrs_Wkd_NS!S14),"..",'M&amp;E_Inv_NS'!S62/Hrs_Wkd_NS!S14)</f>
        <v>..</v>
      </c>
      <c r="T14" s="24" t="str">
        <f>IF(ISERROR('M&amp;E_Inv_NS'!T62/Hrs_Wkd_NS!T14),"..",'M&amp;E_Inv_NS'!T62/Hrs_Wkd_NS!T14)</f>
        <v>..</v>
      </c>
      <c r="U14" s="23" t="str">
        <f>IF(ISERROR('M&amp;E_Inv_NS'!U62/Hrs_Wkd_NS!U14),"..",'M&amp;E_Inv_NS'!U62/Hrs_Wkd_NS!U14)</f>
        <v>..</v>
      </c>
      <c r="V14" s="24" t="str">
        <f>IF(ISERROR('M&amp;E_Inv_NS'!V62/Hrs_Wkd_NS!V14),"..",'M&amp;E_Inv_NS'!V62/Hrs_Wkd_NS!V14)</f>
        <v>..</v>
      </c>
      <c r="W14" s="24">
        <f>IF(ISERROR('M&amp;E_Inv_NS'!W62/Hrs_Wkd_NS!W14),"..",'M&amp;E_Inv_NS'!W62/Hrs_Wkd_NS!W14)</f>
        <v>7.3160474840198013</v>
      </c>
      <c r="X14" s="24" t="str">
        <f>IF(ISERROR('M&amp;E_Inv_NS'!X62/Hrs_Wkd_NS!X14),"..",'M&amp;E_Inv_NS'!X62/Hrs_Wkd_NS!X14)</f>
        <v>..</v>
      </c>
      <c r="Y14" s="11" t="str">
        <f>IF(ISERROR('M&amp;E_Inv_NS'!Y62/Hrs_Wkd_NS!Y14),"..",'M&amp;E_Inv_NS'!Y62/Hrs_Wkd_NS!Y14)</f>
        <v>..</v>
      </c>
    </row>
    <row r="15" spans="1:25">
      <c r="A15" s="5">
        <v>2007</v>
      </c>
      <c r="B15" s="28">
        <f>IF(ISERROR('M&amp;E_Inv_NS'!B63/Hrs_Wkd_NS!B15),"..",'M&amp;E_Inv_NS'!B63/Hrs_Wkd_NS!B15)</f>
        <v>4.4612210058754789</v>
      </c>
      <c r="C15" s="22" t="str">
        <f>IF(ISERROR('M&amp;E_Inv_NS'!C63/Hrs_Wkd_NS!C15),"..",'M&amp;E_Inv_NS'!C63/Hrs_Wkd_NS!C15)</f>
        <v>..</v>
      </c>
      <c r="D15" s="24">
        <f>IF(ISERROR('M&amp;E_Inv_NS'!D63/Hrs_Wkd_NS!D15),"..",'M&amp;E_Inv_NS'!D63/Hrs_Wkd_NS!D15)</f>
        <v>2.5944147524156724</v>
      </c>
      <c r="E15" s="24" t="str">
        <f>IF(ISERROR('M&amp;E_Inv_NS'!E63/Hrs_Wkd_NS!E15),"..",'M&amp;E_Inv_NS'!E63/Hrs_Wkd_NS!E15)</f>
        <v>..</v>
      </c>
      <c r="F15" s="24" t="str">
        <f>IF(ISERROR('M&amp;E_Inv_NS'!F63/Hrs_Wkd_NS!F15),"..",'M&amp;E_Inv_NS'!F63/Hrs_Wkd_NS!F15)</f>
        <v>..</v>
      </c>
      <c r="G15" s="24">
        <f>IF(ISERROR('M&amp;E_Inv_NS'!G63/Hrs_Wkd_NS!G15),"..",'M&amp;E_Inv_NS'!G63/Hrs_Wkd_NS!G15)</f>
        <v>1.8264514657237367</v>
      </c>
      <c r="H15" s="24" t="str">
        <f>IF(ISERROR('M&amp;E_Inv_NS'!H63/Hrs_Wkd_NS!H15),"..",'M&amp;E_Inv_NS'!H63/Hrs_Wkd_NS!H15)</f>
        <v>..</v>
      </c>
      <c r="I15" s="24" t="str">
        <f>IF(ISERROR('M&amp;E_Inv_NS'!I63/Hrs_Wkd_NS!I15),"..",'M&amp;E_Inv_NS'!I63/Hrs_Wkd_NS!I15)</f>
        <v>..</v>
      </c>
      <c r="J15" s="23" t="str">
        <f>IF(ISERROR('M&amp;E_Inv_NS'!J63/Hrs_Wkd_NS!J15),"..",'M&amp;E_Inv_NS'!J63/Hrs_Wkd_NS!J15)</f>
        <v>..</v>
      </c>
      <c r="K15" s="24" t="str">
        <f>IF(ISERROR('M&amp;E_Inv_NS'!K63/Hrs_Wkd_NS!K15),"..",'M&amp;E_Inv_NS'!K63/Hrs_Wkd_NS!K15)</f>
        <v>..</v>
      </c>
      <c r="L15" s="24" t="str">
        <f>IF(ISERROR('M&amp;E_Inv_NS'!L63/Hrs_Wkd_NS!L15),"..",'M&amp;E_Inv_NS'!L63/Hrs_Wkd_NS!L15)</f>
        <v>..</v>
      </c>
      <c r="M15" s="24">
        <f>IF(ISERROR('M&amp;E_Inv_NS'!M63/Hrs_Wkd_NS!M15),"..",'M&amp;E_Inv_NS'!M63/Hrs_Wkd_NS!M15)</f>
        <v>1.9858892463448325</v>
      </c>
      <c r="N15" s="24" t="str">
        <f>IF(ISERROR('M&amp;E_Inv_NS'!N63/Hrs_Wkd_NS!N15),"..",'M&amp;E_Inv_NS'!N63/Hrs_Wkd_NS!N15)</f>
        <v>..</v>
      </c>
      <c r="O15" s="24">
        <f>IF(ISERROR('M&amp;E_Inv_NS'!O63/Hrs_Wkd_NS!O15),"..",'M&amp;E_Inv_NS'!O63/Hrs_Wkd_NS!O15)</f>
        <v>22.847004230926711</v>
      </c>
      <c r="P15" s="24">
        <f>IF(ISERROR('M&amp;E_Inv_NS'!P63/Hrs_Wkd_NS!P15),"..",'M&amp;E_Inv_NS'!P63/Hrs_Wkd_NS!P15)</f>
        <v>7.7924720244150549</v>
      </c>
      <c r="Q15" s="24" t="str">
        <f>IF(ISERROR('M&amp;E_Inv_NS'!Q63/Hrs_Wkd_NS!Q15),"..",'M&amp;E_Inv_NS'!Q63/Hrs_Wkd_NS!Q15)</f>
        <v>..</v>
      </c>
      <c r="R15" s="24" t="str">
        <f>IF(ISERROR('M&amp;E_Inv_NS'!R63/Hrs_Wkd_NS!R15),"..",'M&amp;E_Inv_NS'!R63/Hrs_Wkd_NS!R15)</f>
        <v>..</v>
      </c>
      <c r="S15" s="24" t="str">
        <f>IF(ISERROR('M&amp;E_Inv_NS'!S63/Hrs_Wkd_NS!S15),"..",'M&amp;E_Inv_NS'!S63/Hrs_Wkd_NS!S15)</f>
        <v>..</v>
      </c>
      <c r="T15" s="24" t="str">
        <f>IF(ISERROR('M&amp;E_Inv_NS'!T63/Hrs_Wkd_NS!T15),"..",'M&amp;E_Inv_NS'!T63/Hrs_Wkd_NS!T15)</f>
        <v>..</v>
      </c>
      <c r="U15" s="23" t="str">
        <f>IF(ISERROR('M&amp;E_Inv_NS'!U63/Hrs_Wkd_NS!U15),"..",'M&amp;E_Inv_NS'!U63/Hrs_Wkd_NS!U15)</f>
        <v>..</v>
      </c>
      <c r="V15" s="24" t="str">
        <f>IF(ISERROR('M&amp;E_Inv_NS'!V63/Hrs_Wkd_NS!V15),"..",'M&amp;E_Inv_NS'!V63/Hrs_Wkd_NS!V15)</f>
        <v>..</v>
      </c>
      <c r="W15" s="24">
        <f>IF(ISERROR('M&amp;E_Inv_NS'!W63/Hrs_Wkd_NS!W15),"..",'M&amp;E_Inv_NS'!W63/Hrs_Wkd_NS!W15)</f>
        <v>10.268676438201972</v>
      </c>
      <c r="X15" s="24" t="str">
        <f>IF(ISERROR('M&amp;E_Inv_NS'!X63/Hrs_Wkd_NS!X15),"..",'M&amp;E_Inv_NS'!X63/Hrs_Wkd_NS!X15)</f>
        <v>..</v>
      </c>
      <c r="Y15" s="11" t="str">
        <f>IF(ISERROR('M&amp;E_Inv_NS'!Y63/Hrs_Wkd_NS!Y15),"..",'M&amp;E_Inv_NS'!Y63/Hrs_Wkd_NS!Y15)</f>
        <v>..</v>
      </c>
    </row>
    <row r="16" spans="1:25">
      <c r="A16" s="5">
        <v>2008</v>
      </c>
      <c r="B16" s="28">
        <f>IF(ISERROR('M&amp;E_Inv_NS'!B64/Hrs_Wkd_NS!B16),"..",'M&amp;E_Inv_NS'!B64/Hrs_Wkd_NS!B16)</f>
        <v>3.5971270776910411</v>
      </c>
      <c r="C16" s="22" t="str">
        <f>IF(ISERROR('M&amp;E_Inv_NS'!C64/Hrs_Wkd_NS!C16),"..",'M&amp;E_Inv_NS'!C64/Hrs_Wkd_NS!C16)</f>
        <v>..</v>
      </c>
      <c r="D16" s="24">
        <f>IF(ISERROR('M&amp;E_Inv_NS'!D64/Hrs_Wkd_NS!D16),"..",'M&amp;E_Inv_NS'!D64/Hrs_Wkd_NS!D16)</f>
        <v>2.7569837502282271</v>
      </c>
      <c r="E16" s="24" t="str">
        <f>IF(ISERROR('M&amp;E_Inv_NS'!E64/Hrs_Wkd_NS!E16),"..",'M&amp;E_Inv_NS'!E64/Hrs_Wkd_NS!E16)</f>
        <v>..</v>
      </c>
      <c r="F16" s="24" t="str">
        <f>IF(ISERROR('M&amp;E_Inv_NS'!F64/Hrs_Wkd_NS!F16),"..",'M&amp;E_Inv_NS'!F64/Hrs_Wkd_NS!F16)</f>
        <v>..</v>
      </c>
      <c r="G16" s="24">
        <f>IF(ISERROR('M&amp;E_Inv_NS'!G64/Hrs_Wkd_NS!G16),"..",'M&amp;E_Inv_NS'!G64/Hrs_Wkd_NS!G16)</f>
        <v>1.7622289667240862</v>
      </c>
      <c r="H16" s="24" t="str">
        <f>IF(ISERROR('M&amp;E_Inv_NS'!H64/Hrs_Wkd_NS!H16),"..",'M&amp;E_Inv_NS'!H64/Hrs_Wkd_NS!H16)</f>
        <v>..</v>
      </c>
      <c r="I16" s="24" t="str">
        <f>IF(ISERROR('M&amp;E_Inv_NS'!I64/Hrs_Wkd_NS!I16),"..",'M&amp;E_Inv_NS'!I64/Hrs_Wkd_NS!I16)</f>
        <v>..</v>
      </c>
      <c r="J16" s="23" t="str">
        <f>IF(ISERROR('M&amp;E_Inv_NS'!J64/Hrs_Wkd_NS!J16),"..",'M&amp;E_Inv_NS'!J64/Hrs_Wkd_NS!J16)</f>
        <v>..</v>
      </c>
      <c r="K16" s="24" t="str">
        <f>IF(ISERROR('M&amp;E_Inv_NS'!K64/Hrs_Wkd_NS!K16),"..",'M&amp;E_Inv_NS'!K64/Hrs_Wkd_NS!K16)</f>
        <v>..</v>
      </c>
      <c r="L16" s="24" t="str">
        <f>IF(ISERROR('M&amp;E_Inv_NS'!L64/Hrs_Wkd_NS!L16),"..",'M&amp;E_Inv_NS'!L64/Hrs_Wkd_NS!L16)</f>
        <v>..</v>
      </c>
      <c r="M16" s="24">
        <f>IF(ISERROR('M&amp;E_Inv_NS'!M64/Hrs_Wkd_NS!M16),"..",'M&amp;E_Inv_NS'!M64/Hrs_Wkd_NS!M16)</f>
        <v>1.6882522667214477</v>
      </c>
      <c r="N16" s="24" t="str">
        <f>IF(ISERROR('M&amp;E_Inv_NS'!N64/Hrs_Wkd_NS!N16),"..",'M&amp;E_Inv_NS'!N64/Hrs_Wkd_NS!N16)</f>
        <v>..</v>
      </c>
      <c r="O16" s="24">
        <f>IF(ISERROR('M&amp;E_Inv_NS'!O64/Hrs_Wkd_NS!O16),"..",'M&amp;E_Inv_NS'!O64/Hrs_Wkd_NS!O16)</f>
        <v>16.209820548215344</v>
      </c>
      <c r="P16" s="24">
        <f>IF(ISERROR('M&amp;E_Inv_NS'!P64/Hrs_Wkd_NS!P16),"..",'M&amp;E_Inv_NS'!P64/Hrs_Wkd_NS!P16)</f>
        <v>7.0470741488084583</v>
      </c>
      <c r="Q16" s="24" t="str">
        <f>IF(ISERROR('M&amp;E_Inv_NS'!Q64/Hrs_Wkd_NS!Q16),"..",'M&amp;E_Inv_NS'!Q64/Hrs_Wkd_NS!Q16)</f>
        <v>..</v>
      </c>
      <c r="R16" s="24" t="str">
        <f>IF(ISERROR('M&amp;E_Inv_NS'!R64/Hrs_Wkd_NS!R16),"..",'M&amp;E_Inv_NS'!R64/Hrs_Wkd_NS!R16)</f>
        <v>..</v>
      </c>
      <c r="S16" s="24" t="str">
        <f>IF(ISERROR('M&amp;E_Inv_NS'!S64/Hrs_Wkd_NS!S16),"..",'M&amp;E_Inv_NS'!S64/Hrs_Wkd_NS!S16)</f>
        <v>..</v>
      </c>
      <c r="T16" s="24" t="str">
        <f>IF(ISERROR('M&amp;E_Inv_NS'!T64/Hrs_Wkd_NS!T16),"..",'M&amp;E_Inv_NS'!T64/Hrs_Wkd_NS!T16)</f>
        <v>..</v>
      </c>
      <c r="U16" s="23" t="str">
        <f>IF(ISERROR('M&amp;E_Inv_NS'!U64/Hrs_Wkd_NS!U16),"..",'M&amp;E_Inv_NS'!U64/Hrs_Wkd_NS!U16)</f>
        <v>..</v>
      </c>
      <c r="V16" s="24" t="str">
        <f>IF(ISERROR('M&amp;E_Inv_NS'!V64/Hrs_Wkd_NS!V16),"..",'M&amp;E_Inv_NS'!V64/Hrs_Wkd_NS!V16)</f>
        <v>..</v>
      </c>
      <c r="W16" s="24">
        <f>IF(ISERROR('M&amp;E_Inv_NS'!W64/Hrs_Wkd_NS!W16),"..",'M&amp;E_Inv_NS'!W64/Hrs_Wkd_NS!W16)</f>
        <v>6.9441264715451068</v>
      </c>
      <c r="X16" s="24" t="str">
        <f>IF(ISERROR('M&amp;E_Inv_NS'!X64/Hrs_Wkd_NS!X16),"..",'M&amp;E_Inv_NS'!X64/Hrs_Wkd_NS!X16)</f>
        <v>..</v>
      </c>
      <c r="Y16" s="11" t="str">
        <f>IF(ISERROR('M&amp;E_Inv_NS'!Y64/Hrs_Wkd_NS!Y16),"..",'M&amp;E_Inv_NS'!Y64/Hrs_Wkd_NS!Y16)</f>
        <v>..</v>
      </c>
    </row>
    <row r="17" spans="1:25">
      <c r="A17" s="5">
        <v>2009</v>
      </c>
      <c r="B17" s="28">
        <f>IF(ISERROR('M&amp;E_Inv_NS'!B65/Hrs_Wkd_NS!B17),"..",'M&amp;E_Inv_NS'!B65/Hrs_Wkd_NS!B17)</f>
        <v>2.8198284914245715</v>
      </c>
      <c r="C17" s="22" t="str">
        <f>IF(ISERROR('M&amp;E_Inv_NS'!C65/Hrs_Wkd_NS!C17),"..",'M&amp;E_Inv_NS'!C65/Hrs_Wkd_NS!C17)</f>
        <v>..</v>
      </c>
      <c r="D17" s="24">
        <f>IF(ISERROR('M&amp;E_Inv_NS'!D65/Hrs_Wkd_NS!D17),"..",'M&amp;E_Inv_NS'!D65/Hrs_Wkd_NS!D17)</f>
        <v>1.771117166212534</v>
      </c>
      <c r="E17" s="24" t="str">
        <f>IF(ISERROR('M&amp;E_Inv_NS'!E65/Hrs_Wkd_NS!E17),"..",'M&amp;E_Inv_NS'!E65/Hrs_Wkd_NS!E17)</f>
        <v>..</v>
      </c>
      <c r="F17" s="24" t="str">
        <f>IF(ISERROR('M&amp;E_Inv_NS'!F65/Hrs_Wkd_NS!F17),"..",'M&amp;E_Inv_NS'!F65/Hrs_Wkd_NS!F17)</f>
        <v>..</v>
      </c>
      <c r="G17" s="24">
        <f>IF(ISERROR('M&amp;E_Inv_NS'!G65/Hrs_Wkd_NS!G17),"..",'M&amp;E_Inv_NS'!G65/Hrs_Wkd_NS!G17)</f>
        <v>1.5328609685338095</v>
      </c>
      <c r="H17" s="24" t="str">
        <f>IF(ISERROR('M&amp;E_Inv_NS'!H65/Hrs_Wkd_NS!H17),"..",'M&amp;E_Inv_NS'!H65/Hrs_Wkd_NS!H17)</f>
        <v>..</v>
      </c>
      <c r="I17" s="24" t="str">
        <f>IF(ISERROR('M&amp;E_Inv_NS'!I65/Hrs_Wkd_NS!I17),"..",'M&amp;E_Inv_NS'!I65/Hrs_Wkd_NS!I17)</f>
        <v>..</v>
      </c>
      <c r="J17" s="23" t="str">
        <f>IF(ISERROR('M&amp;E_Inv_NS'!J65/Hrs_Wkd_NS!J17),"..",'M&amp;E_Inv_NS'!J65/Hrs_Wkd_NS!J17)</f>
        <v>..</v>
      </c>
      <c r="K17" s="24" t="str">
        <f>IF(ISERROR('M&amp;E_Inv_NS'!K65/Hrs_Wkd_NS!K17),"..",'M&amp;E_Inv_NS'!K65/Hrs_Wkd_NS!K17)</f>
        <v>..</v>
      </c>
      <c r="L17" s="24" t="str">
        <f>IF(ISERROR('M&amp;E_Inv_NS'!L65/Hrs_Wkd_NS!L17),"..",'M&amp;E_Inv_NS'!L65/Hrs_Wkd_NS!L17)</f>
        <v>..</v>
      </c>
      <c r="M17" s="24">
        <f>IF(ISERROR('M&amp;E_Inv_NS'!M65/Hrs_Wkd_NS!M17),"..",'M&amp;E_Inv_NS'!M65/Hrs_Wkd_NS!M17)</f>
        <v>1.3415694349119194</v>
      </c>
      <c r="N17" s="24" t="str">
        <f>IF(ISERROR('M&amp;E_Inv_NS'!N65/Hrs_Wkd_NS!N17),"..",'M&amp;E_Inv_NS'!N65/Hrs_Wkd_NS!N17)</f>
        <v>..</v>
      </c>
      <c r="O17" s="24">
        <f>IF(ISERROR('M&amp;E_Inv_NS'!O65/Hrs_Wkd_NS!O17),"..",'M&amp;E_Inv_NS'!O65/Hrs_Wkd_NS!O17)</f>
        <v>10.482067103740841</v>
      </c>
      <c r="P17" s="24">
        <f>IF(ISERROR('M&amp;E_Inv_NS'!P65/Hrs_Wkd_NS!P17),"..",'M&amp;E_Inv_NS'!P65/Hrs_Wkd_NS!P17)</f>
        <v>3.0323299888517279</v>
      </c>
      <c r="Q17" s="24" t="str">
        <f>IF(ISERROR('M&amp;E_Inv_NS'!Q65/Hrs_Wkd_NS!Q17),"..",'M&amp;E_Inv_NS'!Q65/Hrs_Wkd_NS!Q17)</f>
        <v>..</v>
      </c>
      <c r="R17" s="24" t="str">
        <f>IF(ISERROR('M&amp;E_Inv_NS'!R65/Hrs_Wkd_NS!R17),"..",'M&amp;E_Inv_NS'!R65/Hrs_Wkd_NS!R17)</f>
        <v>..</v>
      </c>
      <c r="S17" s="24" t="str">
        <f>IF(ISERROR('M&amp;E_Inv_NS'!S65/Hrs_Wkd_NS!S17),"..",'M&amp;E_Inv_NS'!S65/Hrs_Wkd_NS!S17)</f>
        <v>..</v>
      </c>
      <c r="T17" s="24" t="str">
        <f>IF(ISERROR('M&amp;E_Inv_NS'!T65/Hrs_Wkd_NS!T17),"..",'M&amp;E_Inv_NS'!T65/Hrs_Wkd_NS!T17)</f>
        <v>..</v>
      </c>
      <c r="U17" s="23" t="str">
        <f>IF(ISERROR('M&amp;E_Inv_NS'!U65/Hrs_Wkd_NS!U17),"..",'M&amp;E_Inv_NS'!U65/Hrs_Wkd_NS!U17)</f>
        <v>..</v>
      </c>
      <c r="V17" s="24" t="str">
        <f>IF(ISERROR('M&amp;E_Inv_NS'!V65/Hrs_Wkd_NS!V17),"..",'M&amp;E_Inv_NS'!V65/Hrs_Wkd_NS!V17)</f>
        <v>..</v>
      </c>
      <c r="W17" s="24">
        <f>IF(ISERROR('M&amp;E_Inv_NS'!W65/Hrs_Wkd_NS!W17),"..",'M&amp;E_Inv_NS'!W65/Hrs_Wkd_NS!W17)</f>
        <v>7.515827823849377</v>
      </c>
      <c r="X17" s="24" t="str">
        <f>IF(ISERROR('M&amp;E_Inv_NS'!X65/Hrs_Wkd_NS!X17),"..",'M&amp;E_Inv_NS'!X65/Hrs_Wkd_NS!X17)</f>
        <v>..</v>
      </c>
      <c r="Y17" s="11" t="str">
        <f>IF(ISERROR('M&amp;E_Inv_NS'!Y65/Hrs_Wkd_NS!Y17),"..",'M&amp;E_Inv_NS'!Y65/Hrs_Wkd_NS!Y17)</f>
        <v>..</v>
      </c>
    </row>
    <row r="18" spans="1:25">
      <c r="A18" s="5">
        <v>2010</v>
      </c>
      <c r="B18" s="28">
        <f>IF(ISERROR('M&amp;E_Inv_NS'!B66/Hrs_Wkd_NS!B18),"..",'M&amp;E_Inv_NS'!B66/Hrs_Wkd_NS!B18)</f>
        <v>2.9788247600233859</v>
      </c>
      <c r="C18" s="22" t="str">
        <f>IF(ISERROR('M&amp;E_Inv_NS'!C66/Hrs_Wkd_NS!C18),"..",'M&amp;E_Inv_NS'!C66/Hrs_Wkd_NS!C18)</f>
        <v>..</v>
      </c>
      <c r="D18" s="24">
        <f>IF(ISERROR('M&amp;E_Inv_NS'!D66/Hrs_Wkd_NS!D18),"..",'M&amp;E_Inv_NS'!D66/Hrs_Wkd_NS!D18)</f>
        <v>1.588975347247473</v>
      </c>
      <c r="E18" s="24" t="str">
        <f>IF(ISERROR('M&amp;E_Inv_NS'!E66/Hrs_Wkd_NS!E18),"..",'M&amp;E_Inv_NS'!E66/Hrs_Wkd_NS!E18)</f>
        <v>..</v>
      </c>
      <c r="F18" s="24" t="str">
        <f>IF(ISERROR('M&amp;E_Inv_NS'!F66/Hrs_Wkd_NS!F18),"..",'M&amp;E_Inv_NS'!F66/Hrs_Wkd_NS!F18)</f>
        <v>..</v>
      </c>
      <c r="G18" s="24">
        <f>IF(ISERROR('M&amp;E_Inv_NS'!G66/Hrs_Wkd_NS!G18),"..",'M&amp;E_Inv_NS'!G66/Hrs_Wkd_NS!G18)</f>
        <v>1.6579212520118813</v>
      </c>
      <c r="H18" s="24" t="str">
        <f>IF(ISERROR('M&amp;E_Inv_NS'!H66/Hrs_Wkd_NS!H18),"..",'M&amp;E_Inv_NS'!H66/Hrs_Wkd_NS!H18)</f>
        <v>..</v>
      </c>
      <c r="I18" s="24" t="str">
        <f>IF(ISERROR('M&amp;E_Inv_NS'!I66/Hrs_Wkd_NS!I18),"..",'M&amp;E_Inv_NS'!I66/Hrs_Wkd_NS!I18)</f>
        <v>..</v>
      </c>
      <c r="J18" s="23" t="str">
        <f>IF(ISERROR('M&amp;E_Inv_NS'!J66/Hrs_Wkd_NS!J18),"..",'M&amp;E_Inv_NS'!J66/Hrs_Wkd_NS!J18)</f>
        <v>..</v>
      </c>
      <c r="K18" s="24" t="str">
        <f>IF(ISERROR('M&amp;E_Inv_NS'!K66/Hrs_Wkd_NS!K18),"..",'M&amp;E_Inv_NS'!K66/Hrs_Wkd_NS!K18)</f>
        <v>..</v>
      </c>
      <c r="L18" s="24" t="str">
        <f>IF(ISERROR('M&amp;E_Inv_NS'!L66/Hrs_Wkd_NS!L18),"..",'M&amp;E_Inv_NS'!L66/Hrs_Wkd_NS!L18)</f>
        <v>..</v>
      </c>
      <c r="M18" s="24">
        <f>IF(ISERROR('M&amp;E_Inv_NS'!M66/Hrs_Wkd_NS!M18),"..",'M&amp;E_Inv_NS'!M66/Hrs_Wkd_NS!M18)</f>
        <v>1.3664806996381182</v>
      </c>
      <c r="N18" s="24" t="str">
        <f>IF(ISERROR('M&amp;E_Inv_NS'!N66/Hrs_Wkd_NS!N18),"..",'M&amp;E_Inv_NS'!N66/Hrs_Wkd_NS!N18)</f>
        <v>..</v>
      </c>
      <c r="O18" s="24" t="str">
        <f>IF(ISERROR('M&amp;E_Inv_NS'!O66/Hrs_Wkd_NS!O18),"..",'M&amp;E_Inv_NS'!O66/Hrs_Wkd_NS!O18)</f>
        <v>..</v>
      </c>
      <c r="P18" s="24">
        <f>IF(ISERROR('M&amp;E_Inv_NS'!P66/Hrs_Wkd_NS!P18),"..",'M&amp;E_Inv_NS'!P66/Hrs_Wkd_NS!P18)</f>
        <v>2.8887138621200892</v>
      </c>
      <c r="Q18" s="24" t="str">
        <f>IF(ISERROR('M&amp;E_Inv_NS'!Q66/Hrs_Wkd_NS!Q18),"..",'M&amp;E_Inv_NS'!Q66/Hrs_Wkd_NS!Q18)</f>
        <v>..</v>
      </c>
      <c r="R18" s="24" t="str">
        <f>IF(ISERROR('M&amp;E_Inv_NS'!R66/Hrs_Wkd_NS!R18),"..",'M&amp;E_Inv_NS'!R66/Hrs_Wkd_NS!R18)</f>
        <v>..</v>
      </c>
      <c r="S18" s="24" t="str">
        <f>IF(ISERROR('M&amp;E_Inv_NS'!S66/Hrs_Wkd_NS!S18),"..",'M&amp;E_Inv_NS'!S66/Hrs_Wkd_NS!S18)</f>
        <v>..</v>
      </c>
      <c r="T18" s="24" t="str">
        <f>IF(ISERROR('M&amp;E_Inv_NS'!T66/Hrs_Wkd_NS!T18),"..",'M&amp;E_Inv_NS'!T66/Hrs_Wkd_NS!T18)</f>
        <v>..</v>
      </c>
      <c r="U18" s="23" t="str">
        <f>IF(ISERROR('M&amp;E_Inv_NS'!U66/Hrs_Wkd_NS!U18),"..",'M&amp;E_Inv_NS'!U66/Hrs_Wkd_NS!U18)</f>
        <v>..</v>
      </c>
      <c r="V18" s="24" t="str">
        <f>IF(ISERROR('M&amp;E_Inv_NS'!V66/Hrs_Wkd_NS!V18),"..",'M&amp;E_Inv_NS'!V66/Hrs_Wkd_NS!V18)</f>
        <v>..</v>
      </c>
      <c r="W18" s="24">
        <f>IF(ISERROR('M&amp;E_Inv_NS'!W66/Hrs_Wkd_NS!W18),"..",'M&amp;E_Inv_NS'!W66/Hrs_Wkd_NS!W18)</f>
        <v>7.2786667687517541</v>
      </c>
      <c r="X18" s="24" t="str">
        <f>IF(ISERROR('M&amp;E_Inv_NS'!X66/Hrs_Wkd_NS!X18),"..",'M&amp;E_Inv_NS'!X66/Hrs_Wkd_NS!X18)</f>
        <v>..</v>
      </c>
      <c r="Y18" s="11" t="str">
        <f>IF(ISERROR('M&amp;E_Inv_NS'!Y66/Hrs_Wkd_NS!Y18),"..",'M&amp;E_Inv_NS'!Y66/Hrs_Wkd_NS!Y18)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-1.9097052501537481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>
        <f t="shared" si="0"/>
        <v>-0.48342673984608231</v>
      </c>
      <c r="E21" s="9" t="str">
        <f t="shared" si="0"/>
        <v>n.a.</v>
      </c>
      <c r="F21" s="9" t="str">
        <f t="shared" si="0"/>
        <v>n.a.</v>
      </c>
      <c r="G21" s="9">
        <f t="shared" si="0"/>
        <v>2.1134493733969695</v>
      </c>
      <c r="H21" s="9" t="str">
        <f t="shared" si="0"/>
        <v>n.a.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 t="str">
        <f t="shared" si="0"/>
        <v>n.a.</v>
      </c>
      <c r="M21" s="9">
        <f t="shared" si="0"/>
        <v>2.9026162025338476</v>
      </c>
      <c r="N21" s="9" t="str">
        <f t="shared" si="0"/>
        <v>n.a.</v>
      </c>
      <c r="O21" s="9" t="str">
        <f t="shared" si="0"/>
        <v>n.a.</v>
      </c>
      <c r="P21" s="9">
        <f t="shared" si="0"/>
        <v>-8.7291044016003525</v>
      </c>
      <c r="Q21" s="9" t="str">
        <f t="shared" si="0"/>
        <v>n.a.</v>
      </c>
      <c r="R21" s="9" t="str">
        <f t="shared" si="0"/>
        <v>n.a.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 t="str">
        <f t="shared" si="1"/>
        <v>n.a.</v>
      </c>
      <c r="U21" s="20" t="str">
        <f t="shared" si="1"/>
        <v>n.a.</v>
      </c>
      <c r="V21" s="9" t="str">
        <f t="shared" si="1"/>
        <v>n.a.</v>
      </c>
      <c r="W21" s="9">
        <f t="shared" si="1"/>
        <v>-4.2204761407243723</v>
      </c>
      <c r="X21" s="9" t="str">
        <f t="shared" si="1"/>
        <v>n.a.</v>
      </c>
      <c r="Y21" s="66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-5.3700281878519052</v>
      </c>
      <c r="C22" s="9" t="str">
        <f t="shared" si="0"/>
        <v>n.a.</v>
      </c>
      <c r="D22" s="9">
        <f t="shared" si="0"/>
        <v>3.4019854095218793</v>
      </c>
      <c r="E22" s="9">
        <f t="shared" si="0"/>
        <v>32.623820483716905</v>
      </c>
      <c r="F22" s="9" t="str">
        <f t="shared" si="0"/>
        <v>n.a.</v>
      </c>
      <c r="G22" s="9">
        <f t="shared" si="0"/>
        <v>7.3091716604231305</v>
      </c>
      <c r="H22" s="9">
        <f t="shared" si="0"/>
        <v>-27.710790391119268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 t="str">
        <f t="shared" si="0"/>
        <v>n.a.</v>
      </c>
      <c r="M22" s="9">
        <f t="shared" si="0"/>
        <v>-9.5867436382458209</v>
      </c>
      <c r="N22" s="9" t="str">
        <f t="shared" si="0"/>
        <v>n.a.</v>
      </c>
      <c r="O22" s="9">
        <f t="shared" si="0"/>
        <v>17.556908980169151</v>
      </c>
      <c r="P22" s="9">
        <f t="shared" si="0"/>
        <v>3.4630066449025554</v>
      </c>
      <c r="Q22" s="9" t="str">
        <f t="shared" si="0"/>
        <v>n.a.</v>
      </c>
      <c r="R22" s="9" t="str">
        <f t="shared" si="0"/>
        <v>n.a.</v>
      </c>
      <c r="S22" s="9" t="str">
        <f t="shared" si="1"/>
        <v>n.a.</v>
      </c>
      <c r="T22" s="9" t="str">
        <f t="shared" si="1"/>
        <v>n.a.</v>
      </c>
      <c r="U22" s="21" t="str">
        <f t="shared" si="1"/>
        <v>n.a.</v>
      </c>
      <c r="V22" s="9" t="str">
        <f t="shared" si="1"/>
        <v>n.a.</v>
      </c>
      <c r="W22" s="9">
        <f t="shared" si="1"/>
        <v>-22.180995591627383</v>
      </c>
      <c r="X22" s="9" t="str">
        <f t="shared" si="1"/>
        <v>n.a.</v>
      </c>
      <c r="Y22" s="66" t="str">
        <f t="shared" si="1"/>
        <v>n.a.</v>
      </c>
    </row>
    <row r="23" spans="1:25">
      <c r="A23" s="29" t="s">
        <v>24</v>
      </c>
      <c r="B23" s="19">
        <f t="shared" si="2"/>
        <v>-0.84714170789639276</v>
      </c>
      <c r="C23" s="9" t="str">
        <f t="shared" si="0"/>
        <v>n.a.</v>
      </c>
      <c r="D23" s="9">
        <f t="shared" si="0"/>
        <v>-1.6203271985863466</v>
      </c>
      <c r="E23" s="9" t="str">
        <f t="shared" si="0"/>
        <v>n.a.</v>
      </c>
      <c r="F23" s="9" t="str">
        <f t="shared" si="0"/>
        <v>n.a.</v>
      </c>
      <c r="G23" s="9">
        <f t="shared" si="0"/>
        <v>0.60435432764998076</v>
      </c>
      <c r="H23" s="9" t="str">
        <f t="shared" si="0"/>
        <v>n.a.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 t="str">
        <f t="shared" si="0"/>
        <v>n.a.</v>
      </c>
      <c r="M23" s="9">
        <f t="shared" si="0"/>
        <v>6.9755943274955046</v>
      </c>
      <c r="N23" s="9" t="str">
        <f t="shared" si="0"/>
        <v>n.a.</v>
      </c>
      <c r="O23" s="9" t="str">
        <f t="shared" si="0"/>
        <v>n.a.</v>
      </c>
      <c r="P23" s="9">
        <f t="shared" si="0"/>
        <v>-12.098461330454757</v>
      </c>
      <c r="Q23" s="9" t="str">
        <f t="shared" si="0"/>
        <v>n.a.</v>
      </c>
      <c r="R23" s="9" t="str">
        <f t="shared" si="0"/>
        <v>n.a.</v>
      </c>
      <c r="S23" s="9" t="str">
        <f t="shared" si="1"/>
        <v>n.a.</v>
      </c>
      <c r="T23" s="9" t="str">
        <f t="shared" si="1"/>
        <v>n.a.</v>
      </c>
      <c r="U23" s="21" t="str">
        <f t="shared" si="1"/>
        <v>n.a.</v>
      </c>
      <c r="V23" s="9" t="str">
        <f t="shared" si="1"/>
        <v>n.a.</v>
      </c>
      <c r="W23" s="9">
        <f t="shared" si="1"/>
        <v>1.9362786182646863</v>
      </c>
      <c r="X23" s="9" t="str">
        <f t="shared" si="1"/>
        <v>n.a.</v>
      </c>
      <c r="Y23" s="6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 t="str">
        <f t="shared" ref="C29:Y29" si="3">IF(ISERROR((C5/$B5)*100),"..",(C5/$B5)*100)</f>
        <v>..</v>
      </c>
      <c r="D29" s="24">
        <f t="shared" si="3"/>
        <v>44.215073065025535</v>
      </c>
      <c r="E29" s="24">
        <f t="shared" si="3"/>
        <v>135.15326608031268</v>
      </c>
      <c r="F29" s="24" t="str">
        <f t="shared" si="3"/>
        <v>..</v>
      </c>
      <c r="G29" s="24">
        <f t="shared" si="3"/>
        <v>33.004955291588431</v>
      </c>
      <c r="H29" s="24">
        <f t="shared" si="3"/>
        <v>303.43653218900027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 t="str">
        <f t="shared" si="3"/>
        <v>..</v>
      </c>
      <c r="M29" s="24">
        <f t="shared" si="3"/>
        <v>24.612382021871156</v>
      </c>
      <c r="N29" s="24" t="str">
        <f t="shared" si="3"/>
        <v>..</v>
      </c>
      <c r="O29" s="24">
        <f t="shared" si="3"/>
        <v>309.65762248447606</v>
      </c>
      <c r="P29" s="24">
        <f t="shared" si="3"/>
        <v>247.44462667868183</v>
      </c>
      <c r="Q29" s="24" t="str">
        <f t="shared" si="3"/>
        <v>..</v>
      </c>
      <c r="R29" s="24" t="str">
        <f t="shared" si="3"/>
        <v>..</v>
      </c>
      <c r="S29" s="24" t="str">
        <f t="shared" si="3"/>
        <v>..</v>
      </c>
      <c r="T29" s="24" t="str">
        <f t="shared" si="3"/>
        <v>..</v>
      </c>
      <c r="U29" s="23" t="str">
        <f t="shared" si="3"/>
        <v>..</v>
      </c>
      <c r="V29" s="24" t="str">
        <f t="shared" si="3"/>
        <v>..</v>
      </c>
      <c r="W29" s="24">
        <f t="shared" si="3"/>
        <v>333.11994594390404</v>
      </c>
      <c r="X29" s="24" t="str">
        <f t="shared" si="3"/>
        <v>..</v>
      </c>
      <c r="Y29" s="66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 t="str">
        <f t="shared" si="4"/>
        <v>..</v>
      </c>
      <c r="D30" s="24">
        <f t="shared" si="4"/>
        <v>97.367195570066357</v>
      </c>
      <c r="E30" s="24">
        <f t="shared" si="4"/>
        <v>369.42269433828892</v>
      </c>
      <c r="F30" s="24" t="str">
        <f t="shared" si="4"/>
        <v>..</v>
      </c>
      <c r="G30" s="24">
        <f t="shared" si="4"/>
        <v>47.026082459213569</v>
      </c>
      <c r="H30" s="24">
        <f t="shared" si="4"/>
        <v>157.77407899252449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 t="str">
        <f t="shared" si="4"/>
        <v>..</v>
      </c>
      <c r="M30" s="24">
        <f t="shared" si="4"/>
        <v>29.211432224126067</v>
      </c>
      <c r="N30" s="24" t="str">
        <f t="shared" si="4"/>
        <v>..</v>
      </c>
      <c r="O30" s="24">
        <f t="shared" si="4"/>
        <v>302.09970305144867</v>
      </c>
      <c r="P30" s="24">
        <f t="shared" si="4"/>
        <v>283.95294442855982</v>
      </c>
      <c r="Q30" s="24" t="str">
        <f t="shared" si="4"/>
        <v>..</v>
      </c>
      <c r="R30" s="24" t="str">
        <f t="shared" si="4"/>
        <v>..</v>
      </c>
      <c r="S30" s="24" t="str">
        <f t="shared" si="4"/>
        <v>..</v>
      </c>
      <c r="T30" s="24" t="str">
        <f t="shared" si="4"/>
        <v>..</v>
      </c>
      <c r="U30" s="23" t="str">
        <f t="shared" si="4"/>
        <v>..</v>
      </c>
      <c r="V30" s="24" t="str">
        <f t="shared" si="4"/>
        <v>..</v>
      </c>
      <c r="W30" s="24">
        <f t="shared" si="4"/>
        <v>226.72554336172786</v>
      </c>
      <c r="X30" s="24" t="str">
        <f t="shared" si="4"/>
        <v>..</v>
      </c>
      <c r="Y30" s="66" t="str">
        <f t="shared" si="4"/>
        <v>..</v>
      </c>
    </row>
    <row r="31" spans="1:25">
      <c r="A31" s="5">
        <v>1999</v>
      </c>
      <c r="B31" s="28">
        <f t="shared" si="4"/>
        <v>100</v>
      </c>
      <c r="C31" s="22" t="str">
        <f t="shared" si="4"/>
        <v>..</v>
      </c>
      <c r="D31" s="24">
        <f t="shared" si="4"/>
        <v>58.354907246379362</v>
      </c>
      <c r="E31" s="24">
        <f t="shared" si="4"/>
        <v>306.84778309608225</v>
      </c>
      <c r="F31" s="24" t="str">
        <f t="shared" si="4"/>
        <v>..</v>
      </c>
      <c r="G31" s="24">
        <f t="shared" si="4"/>
        <v>46.33398530309924</v>
      </c>
      <c r="H31" s="24">
        <f t="shared" si="4"/>
        <v>150.81146907265759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 t="str">
        <f t="shared" si="4"/>
        <v>..</v>
      </c>
      <c r="M31" s="24">
        <f t="shared" si="4"/>
        <v>24.283253554944658</v>
      </c>
      <c r="N31" s="24" t="str">
        <f t="shared" si="4"/>
        <v>..</v>
      </c>
      <c r="O31" s="24">
        <f t="shared" si="4"/>
        <v>473.03626488900147</v>
      </c>
      <c r="P31" s="24">
        <f t="shared" si="4"/>
        <v>344.7787539306297</v>
      </c>
      <c r="Q31" s="24" t="str">
        <f t="shared" si="4"/>
        <v>..</v>
      </c>
      <c r="R31" s="24" t="str">
        <f t="shared" si="4"/>
        <v>..</v>
      </c>
      <c r="S31" s="24" t="str">
        <f t="shared" si="4"/>
        <v>..</v>
      </c>
      <c r="T31" s="24" t="str">
        <f t="shared" si="4"/>
        <v>..</v>
      </c>
      <c r="U31" s="23" t="str">
        <f t="shared" si="4"/>
        <v>..</v>
      </c>
      <c r="V31" s="24" t="str">
        <f t="shared" si="4"/>
        <v>..</v>
      </c>
      <c r="W31" s="24">
        <f t="shared" si="4"/>
        <v>195.27831251408503</v>
      </c>
      <c r="X31" s="24" t="str">
        <f t="shared" si="4"/>
        <v>..</v>
      </c>
      <c r="Y31" s="66" t="str">
        <f t="shared" si="4"/>
        <v>..</v>
      </c>
    </row>
    <row r="32" spans="1:25">
      <c r="A32" s="5">
        <v>2000</v>
      </c>
      <c r="B32" s="28">
        <f t="shared" si="4"/>
        <v>100</v>
      </c>
      <c r="C32" s="22" t="str">
        <f t="shared" si="4"/>
        <v>..</v>
      </c>
      <c r="D32" s="24">
        <f t="shared" si="4"/>
        <v>57.686056085409433</v>
      </c>
      <c r="E32" s="24">
        <f t="shared" si="4"/>
        <v>372.05317613423665</v>
      </c>
      <c r="F32" s="24" t="str">
        <f t="shared" si="4"/>
        <v>..</v>
      </c>
      <c r="G32" s="24">
        <f t="shared" si="4"/>
        <v>48.128634938856536</v>
      </c>
      <c r="H32" s="24">
        <f t="shared" si="4"/>
        <v>135.2702096633042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 t="str">
        <f t="shared" si="4"/>
        <v>..</v>
      </c>
      <c r="M32" s="24">
        <f t="shared" si="4"/>
        <v>21.466628919773488</v>
      </c>
      <c r="N32" s="24" t="str">
        <f t="shared" si="4"/>
        <v>..</v>
      </c>
      <c r="O32" s="24">
        <f t="shared" si="4"/>
        <v>593.66318494859354</v>
      </c>
      <c r="P32" s="24">
        <f t="shared" si="4"/>
        <v>323.40533504015593</v>
      </c>
      <c r="Q32" s="24" t="str">
        <f t="shared" si="4"/>
        <v>..</v>
      </c>
      <c r="R32" s="24" t="str">
        <f t="shared" si="4"/>
        <v>..</v>
      </c>
      <c r="S32" s="24" t="str">
        <f t="shared" si="4"/>
        <v>..</v>
      </c>
      <c r="T32" s="24" t="str">
        <f t="shared" si="4"/>
        <v>..</v>
      </c>
      <c r="U32" s="23" t="str">
        <f t="shared" si="4"/>
        <v>..</v>
      </c>
      <c r="V32" s="24" t="str">
        <f t="shared" si="4"/>
        <v>..</v>
      </c>
      <c r="W32" s="24">
        <f t="shared" si="4"/>
        <v>185.25567298068049</v>
      </c>
      <c r="X32" s="24" t="str">
        <f t="shared" si="4"/>
        <v>..</v>
      </c>
      <c r="Y32" s="66" t="str">
        <f t="shared" si="4"/>
        <v>..</v>
      </c>
    </row>
    <row r="33" spans="1:25">
      <c r="A33" s="5">
        <v>2001</v>
      </c>
      <c r="B33" s="28">
        <f t="shared" si="4"/>
        <v>100</v>
      </c>
      <c r="C33" s="22" t="str">
        <f t="shared" si="4"/>
        <v>..</v>
      </c>
      <c r="D33" s="24">
        <f t="shared" si="4"/>
        <v>53.684663316512115</v>
      </c>
      <c r="E33" s="24">
        <f t="shared" si="4"/>
        <v>145.93267742859436</v>
      </c>
      <c r="F33" s="24" t="str">
        <f t="shared" si="4"/>
        <v>..</v>
      </c>
      <c r="G33" s="24">
        <f t="shared" si="4"/>
        <v>43.886494276663726</v>
      </c>
      <c r="H33" s="24">
        <f t="shared" si="4"/>
        <v>151.20152990137296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 t="str">
        <f t="shared" si="4"/>
        <v>..</v>
      </c>
      <c r="M33" s="24">
        <f t="shared" si="4"/>
        <v>35.416073848989313</v>
      </c>
      <c r="N33" s="24" t="str">
        <f t="shared" si="4"/>
        <v>..</v>
      </c>
      <c r="O33" s="24">
        <f t="shared" si="4"/>
        <v>554.21857910329152</v>
      </c>
      <c r="P33" s="24">
        <f t="shared" si="4"/>
        <v>273.86902408115026</v>
      </c>
      <c r="Q33" s="24" t="str">
        <f t="shared" si="4"/>
        <v>..</v>
      </c>
      <c r="R33" s="24" t="str">
        <f t="shared" si="4"/>
        <v>..</v>
      </c>
      <c r="S33" s="24" t="str">
        <f t="shared" si="4"/>
        <v>..</v>
      </c>
      <c r="T33" s="24" t="str">
        <f t="shared" si="4"/>
        <v>..</v>
      </c>
      <c r="U33" s="23" t="str">
        <f t="shared" si="4"/>
        <v>..</v>
      </c>
      <c r="V33" s="24" t="str">
        <f t="shared" si="4"/>
        <v>..</v>
      </c>
      <c r="W33" s="24">
        <f t="shared" si="4"/>
        <v>176.89341359071167</v>
      </c>
      <c r="X33" s="24" t="str">
        <f t="shared" si="4"/>
        <v>..</v>
      </c>
      <c r="Y33" s="66" t="str">
        <f t="shared" si="4"/>
        <v>..</v>
      </c>
    </row>
    <row r="34" spans="1:25">
      <c r="A34" s="5">
        <v>2002</v>
      </c>
      <c r="B34" s="28">
        <f t="shared" si="4"/>
        <v>100</v>
      </c>
      <c r="C34" s="22" t="str">
        <f t="shared" si="4"/>
        <v>..</v>
      </c>
      <c r="D34" s="24">
        <f t="shared" si="4"/>
        <v>66.197520393487252</v>
      </c>
      <c r="E34" s="24" t="str">
        <f t="shared" si="4"/>
        <v>..</v>
      </c>
      <c r="F34" s="24" t="str">
        <f t="shared" si="4"/>
        <v>..</v>
      </c>
      <c r="G34" s="24">
        <f t="shared" si="4"/>
        <v>31.093314411481369</v>
      </c>
      <c r="H34" s="24">
        <f t="shared" si="4"/>
        <v>132.60140326924943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 t="str">
        <f t="shared" si="4"/>
        <v>..</v>
      </c>
      <c r="M34" s="24">
        <f t="shared" si="4"/>
        <v>39.950604667079844</v>
      </c>
      <c r="N34" s="24" t="str">
        <f t="shared" si="4"/>
        <v>..</v>
      </c>
      <c r="O34" s="24">
        <f t="shared" si="4"/>
        <v>546.84553191709381</v>
      </c>
      <c r="P34" s="24">
        <f t="shared" si="4"/>
        <v>261.94436490935806</v>
      </c>
      <c r="Q34" s="24" t="str">
        <f t="shared" si="4"/>
        <v>..</v>
      </c>
      <c r="R34" s="24" t="str">
        <f t="shared" si="4"/>
        <v>..</v>
      </c>
      <c r="S34" s="24" t="str">
        <f t="shared" si="4"/>
        <v>..</v>
      </c>
      <c r="T34" s="24" t="str">
        <f t="shared" si="4"/>
        <v>..</v>
      </c>
      <c r="U34" s="23" t="str">
        <f t="shared" si="4"/>
        <v>..</v>
      </c>
      <c r="V34" s="24" t="str">
        <f t="shared" si="4"/>
        <v>..</v>
      </c>
      <c r="W34" s="24">
        <f t="shared" si="4"/>
        <v>186.4246785219309</v>
      </c>
      <c r="X34" s="24" t="str">
        <f t="shared" si="4"/>
        <v>..</v>
      </c>
      <c r="Y34" s="66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>
        <f t="shared" si="4"/>
        <v>76.509761446049424</v>
      </c>
      <c r="E35" s="24" t="str">
        <f t="shared" si="4"/>
        <v>..</v>
      </c>
      <c r="F35" s="24" t="str">
        <f t="shared" si="4"/>
        <v>..</v>
      </c>
      <c r="G35" s="24">
        <f t="shared" si="4"/>
        <v>37.917428498927755</v>
      </c>
      <c r="H35" s="24">
        <f t="shared" si="4"/>
        <v>161.76210606535278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 t="str">
        <f t="shared" si="4"/>
        <v>..</v>
      </c>
      <c r="M35" s="24">
        <f t="shared" si="4"/>
        <v>45.950066777370097</v>
      </c>
      <c r="N35" s="24" t="str">
        <f t="shared" si="4"/>
        <v>..</v>
      </c>
      <c r="O35" s="24">
        <f t="shared" si="4"/>
        <v>528.34338238014573</v>
      </c>
      <c r="P35" s="24">
        <f t="shared" si="4"/>
        <v>302.69252352120947</v>
      </c>
      <c r="Q35" s="24" t="str">
        <f t="shared" si="4"/>
        <v>..</v>
      </c>
      <c r="R35" s="24" t="str">
        <f t="shared" si="4"/>
        <v>..</v>
      </c>
      <c r="S35" s="24" t="str">
        <f t="shared" si="4"/>
        <v>..</v>
      </c>
      <c r="T35" s="24" t="str">
        <f t="shared" si="4"/>
        <v>..</v>
      </c>
      <c r="U35" s="23" t="str">
        <f t="shared" si="4"/>
        <v>..</v>
      </c>
      <c r="V35" s="24" t="str">
        <f t="shared" si="4"/>
        <v>..</v>
      </c>
      <c r="W35" s="24">
        <f t="shared" si="4"/>
        <v>191.91273695430237</v>
      </c>
      <c r="X35" s="24" t="str">
        <f t="shared" si="4"/>
        <v>..</v>
      </c>
      <c r="Y35" s="66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>
        <f t="shared" si="4"/>
        <v>72.168381173994462</v>
      </c>
      <c r="E36" s="24" t="str">
        <f t="shared" si="4"/>
        <v>..</v>
      </c>
      <c r="F36" s="24" t="str">
        <f t="shared" si="4"/>
        <v>..</v>
      </c>
      <c r="G36" s="24">
        <f t="shared" si="4"/>
        <v>43.241533363385713</v>
      </c>
      <c r="H36" s="24">
        <f t="shared" si="4"/>
        <v>147.64763944434139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 t="str">
        <f t="shared" si="4"/>
        <v>..</v>
      </c>
      <c r="M36" s="24">
        <f t="shared" si="4"/>
        <v>47.991041559516354</v>
      </c>
      <c r="N36" s="24" t="str">
        <f t="shared" si="4"/>
        <v>..</v>
      </c>
      <c r="O36" s="24">
        <f t="shared" si="4"/>
        <v>444.6577234502829</v>
      </c>
      <c r="P36" s="24">
        <f t="shared" si="4"/>
        <v>269.34175418817057</v>
      </c>
      <c r="Q36" s="24" t="str">
        <f t="shared" si="4"/>
        <v>..</v>
      </c>
      <c r="R36" s="24" t="str">
        <f t="shared" si="4"/>
        <v>..</v>
      </c>
      <c r="S36" s="24" t="str">
        <f t="shared" si="4"/>
        <v>..</v>
      </c>
      <c r="T36" s="24" t="str">
        <f t="shared" si="4"/>
        <v>..</v>
      </c>
      <c r="U36" s="23" t="str">
        <f t="shared" si="4"/>
        <v>..</v>
      </c>
      <c r="V36" s="24" t="str">
        <f t="shared" si="4"/>
        <v>..</v>
      </c>
      <c r="W36" s="24">
        <f t="shared" si="4"/>
        <v>189.0433739681647</v>
      </c>
      <c r="X36" s="24" t="str">
        <f t="shared" si="4"/>
        <v>..</v>
      </c>
      <c r="Y36" s="66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>
        <f t="shared" si="4"/>
        <v>61.560452399081299</v>
      </c>
      <c r="E37" s="24" t="str">
        <f t="shared" si="4"/>
        <v>..</v>
      </c>
      <c r="F37" s="24" t="str">
        <f t="shared" si="4"/>
        <v>..</v>
      </c>
      <c r="G37" s="24">
        <f t="shared" si="4"/>
        <v>38.417069681308206</v>
      </c>
      <c r="H37" s="24">
        <f t="shared" si="4"/>
        <v>149.34122916317028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 t="str">
        <f t="shared" si="4"/>
        <v>..</v>
      </c>
      <c r="M37" s="24">
        <f t="shared" si="4"/>
        <v>42.495387416711658</v>
      </c>
      <c r="N37" s="24" t="str">
        <f t="shared" si="4"/>
        <v>..</v>
      </c>
      <c r="O37" s="24">
        <f t="shared" si="4"/>
        <v>388.41966745985712</v>
      </c>
      <c r="P37" s="24">
        <f t="shared" si="4"/>
        <v>207.98007069025547</v>
      </c>
      <c r="Q37" s="24" t="str">
        <f t="shared" si="4"/>
        <v>..</v>
      </c>
      <c r="R37" s="24" t="str">
        <f t="shared" si="4"/>
        <v>..</v>
      </c>
      <c r="S37" s="24" t="str">
        <f t="shared" si="4"/>
        <v>..</v>
      </c>
      <c r="T37" s="24" t="str">
        <f t="shared" si="4"/>
        <v>..</v>
      </c>
      <c r="U37" s="23" t="str">
        <f t="shared" si="4"/>
        <v>..</v>
      </c>
      <c r="V37" s="24" t="str">
        <f t="shared" si="4"/>
        <v>..</v>
      </c>
      <c r="W37" s="24">
        <f t="shared" si="4"/>
        <v>191.83636865706333</v>
      </c>
      <c r="X37" s="24" t="str">
        <f t="shared" si="4"/>
        <v>..</v>
      </c>
      <c r="Y37" s="66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>
        <f t="shared" si="4"/>
        <v>57.040653693682174</v>
      </c>
      <c r="E38" s="24" t="str">
        <f t="shared" si="4"/>
        <v>..</v>
      </c>
      <c r="F38" s="24" t="str">
        <f t="shared" si="4"/>
        <v>..</v>
      </c>
      <c r="G38" s="24">
        <f t="shared" si="4"/>
        <v>42.729169657016833</v>
      </c>
      <c r="H38" s="24">
        <f t="shared" si="4"/>
        <v>134.74822060866941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 t="str">
        <f t="shared" si="4"/>
        <v>..</v>
      </c>
      <c r="M38" s="24">
        <f t="shared" si="4"/>
        <v>36.750234104447735</v>
      </c>
      <c r="N38" s="24" t="str">
        <f t="shared" si="4"/>
        <v>..</v>
      </c>
      <c r="O38" s="24">
        <f t="shared" si="4"/>
        <v>529.08017660486917</v>
      </c>
      <c r="P38" s="24">
        <f t="shared" si="4"/>
        <v>233.18983974028873</v>
      </c>
      <c r="Q38" s="24" t="str">
        <f t="shared" si="4"/>
        <v>..</v>
      </c>
      <c r="R38" s="24" t="str">
        <f t="shared" si="4"/>
        <v>..</v>
      </c>
      <c r="S38" s="24" t="str">
        <f t="shared" si="4"/>
        <v>..</v>
      </c>
      <c r="T38" s="24" t="str">
        <f t="shared" si="4"/>
        <v>..</v>
      </c>
      <c r="U38" s="23" t="str">
        <f t="shared" si="4"/>
        <v>..</v>
      </c>
      <c r="V38" s="24" t="str">
        <f t="shared" si="4"/>
        <v>..</v>
      </c>
      <c r="W38" s="24">
        <f t="shared" si="4"/>
        <v>184.25301758849474</v>
      </c>
      <c r="X38" s="24" t="str">
        <f t="shared" si="4"/>
        <v>..</v>
      </c>
      <c r="Y38" s="66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>
        <f t="shared" si="4"/>
        <v>58.154813424369664</v>
      </c>
      <c r="E39" s="24" t="str">
        <f t="shared" si="4"/>
        <v>..</v>
      </c>
      <c r="F39" s="24" t="str">
        <f t="shared" si="4"/>
        <v>..</v>
      </c>
      <c r="G39" s="24">
        <f t="shared" si="4"/>
        <v>40.94061834906362</v>
      </c>
      <c r="H39" s="24" t="str">
        <f t="shared" si="4"/>
        <v>..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 t="str">
        <f t="shared" si="4"/>
        <v>..</v>
      </c>
      <c r="M39" s="24">
        <f t="shared" si="4"/>
        <v>44.514478070676027</v>
      </c>
      <c r="N39" s="24" t="str">
        <f t="shared" si="4"/>
        <v>..</v>
      </c>
      <c r="O39" s="24">
        <f t="shared" si="4"/>
        <v>512.12446549581261</v>
      </c>
      <c r="P39" s="24">
        <f t="shared" si="4"/>
        <v>174.67128425496699</v>
      </c>
      <c r="Q39" s="24" t="str">
        <f t="shared" si="4"/>
        <v>..</v>
      </c>
      <c r="R39" s="24" t="str">
        <f t="shared" si="4"/>
        <v>..</v>
      </c>
      <c r="S39" s="24" t="str">
        <f t="shared" si="4"/>
        <v>..</v>
      </c>
      <c r="T39" s="24" t="str">
        <f t="shared" si="4"/>
        <v>..</v>
      </c>
      <c r="U39" s="23" t="str">
        <f t="shared" si="4"/>
        <v>..</v>
      </c>
      <c r="V39" s="24" t="str">
        <f t="shared" si="4"/>
        <v>..</v>
      </c>
      <c r="W39" s="24">
        <f t="shared" si="4"/>
        <v>230.17636706807414</v>
      </c>
      <c r="X39" s="24" t="str">
        <f t="shared" si="4"/>
        <v>..</v>
      </c>
      <c r="Y39" s="66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>
        <f t="shared" si="4"/>
        <v>76.644046503853474</v>
      </c>
      <c r="E40" s="24" t="str">
        <f t="shared" si="4"/>
        <v>..</v>
      </c>
      <c r="F40" s="24" t="str">
        <f t="shared" si="4"/>
        <v>..</v>
      </c>
      <c r="G40" s="24">
        <f t="shared" si="4"/>
        <v>48.989900236030664</v>
      </c>
      <c r="H40" s="24" t="str">
        <f t="shared" si="4"/>
        <v>..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 t="str">
        <f t="shared" si="4"/>
        <v>..</v>
      </c>
      <c r="M40" s="24">
        <f t="shared" si="4"/>
        <v>46.93335070622858</v>
      </c>
      <c r="N40" s="24" t="str">
        <f t="shared" si="4"/>
        <v>..</v>
      </c>
      <c r="O40" s="24">
        <f t="shared" si="4"/>
        <v>450.63241298164706</v>
      </c>
      <c r="P40" s="24">
        <f t="shared" si="4"/>
        <v>195.90840124925202</v>
      </c>
      <c r="Q40" s="24" t="str">
        <f t="shared" ref="Q40:Y40" si="5">IF(ISERROR((Q16/$B16)*100),"..",(Q16/$B16)*100)</f>
        <v>..</v>
      </c>
      <c r="R40" s="24" t="str">
        <f t="shared" si="5"/>
        <v>..</v>
      </c>
      <c r="S40" s="24" t="str">
        <f t="shared" si="5"/>
        <v>..</v>
      </c>
      <c r="T40" s="24" t="str">
        <f t="shared" si="5"/>
        <v>..</v>
      </c>
      <c r="U40" s="23" t="str">
        <f t="shared" si="5"/>
        <v>..</v>
      </c>
      <c r="V40" s="24" t="str">
        <f t="shared" si="5"/>
        <v>..</v>
      </c>
      <c r="W40" s="24">
        <f t="shared" si="5"/>
        <v>193.04645962083916</v>
      </c>
      <c r="X40" s="24" t="str">
        <f t="shared" si="5"/>
        <v>..</v>
      </c>
      <c r="Y40" s="6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>
        <f t="shared" si="6"/>
        <v>62.809393252061561</v>
      </c>
      <c r="E41" s="24" t="str">
        <f t="shared" si="6"/>
        <v>..</v>
      </c>
      <c r="F41" s="24" t="str">
        <f t="shared" si="6"/>
        <v>..</v>
      </c>
      <c r="G41" s="24">
        <f t="shared" si="6"/>
        <v>54.360078040044598</v>
      </c>
      <c r="H41" s="24" t="str">
        <f t="shared" si="6"/>
        <v>..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 t="str">
        <f t="shared" si="6"/>
        <v>..</v>
      </c>
      <c r="M41" s="24">
        <f t="shared" si="6"/>
        <v>47.576277741422537</v>
      </c>
      <c r="N41" s="24" t="str">
        <f t="shared" si="6"/>
        <v>..</v>
      </c>
      <c r="O41" s="24">
        <f t="shared" si="6"/>
        <v>371.72711516384891</v>
      </c>
      <c r="P41" s="24">
        <f t="shared" si="6"/>
        <v>107.53597242078368</v>
      </c>
      <c r="Q41" s="24" t="str">
        <f t="shared" si="6"/>
        <v>..</v>
      </c>
      <c r="R41" s="24" t="str">
        <f t="shared" si="6"/>
        <v>..</v>
      </c>
      <c r="S41" s="24" t="str">
        <f t="shared" si="6"/>
        <v>..</v>
      </c>
      <c r="T41" s="24" t="str">
        <f t="shared" si="6"/>
        <v>..</v>
      </c>
      <c r="U41" s="23" t="str">
        <f t="shared" si="6"/>
        <v>..</v>
      </c>
      <c r="V41" s="24" t="str">
        <f t="shared" si="6"/>
        <v>..</v>
      </c>
      <c r="W41" s="24">
        <f t="shared" si="6"/>
        <v>266.53492745058395</v>
      </c>
      <c r="X41" s="24" t="str">
        <f t="shared" si="6"/>
        <v>..</v>
      </c>
      <c r="Y41" s="66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>
        <f t="shared" si="6"/>
        <v>53.342357313929355</v>
      </c>
      <c r="E42" s="24" t="str">
        <f t="shared" si="6"/>
        <v>..</v>
      </c>
      <c r="F42" s="24" t="str">
        <f t="shared" si="6"/>
        <v>..</v>
      </c>
      <c r="G42" s="24">
        <f t="shared" si="6"/>
        <v>55.656891075353677</v>
      </c>
      <c r="H42" s="24" t="str">
        <f t="shared" si="6"/>
        <v>..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 t="str">
        <f t="shared" si="6"/>
        <v>..</v>
      </c>
      <c r="M42" s="24">
        <f t="shared" si="6"/>
        <v>45.87314829581954</v>
      </c>
      <c r="N42" s="24" t="str">
        <f t="shared" si="6"/>
        <v>..</v>
      </c>
      <c r="O42" s="24" t="str">
        <f t="shared" si="6"/>
        <v>..</v>
      </c>
      <c r="P42" s="24">
        <f t="shared" si="6"/>
        <v>96.974951359589568</v>
      </c>
      <c r="Q42" s="24" t="str">
        <f t="shared" si="6"/>
        <v>..</v>
      </c>
      <c r="R42" s="24" t="str">
        <f t="shared" si="6"/>
        <v>..</v>
      </c>
      <c r="S42" s="24" t="str">
        <f t="shared" si="6"/>
        <v>..</v>
      </c>
      <c r="T42" s="24" t="str">
        <f t="shared" si="6"/>
        <v>..</v>
      </c>
      <c r="U42" s="23" t="str">
        <f t="shared" si="6"/>
        <v>..</v>
      </c>
      <c r="V42" s="24" t="str">
        <f t="shared" si="6"/>
        <v>..</v>
      </c>
      <c r="W42" s="24">
        <f t="shared" si="6"/>
        <v>244.34692723228912</v>
      </c>
      <c r="X42" s="24" t="str">
        <f t="shared" si="6"/>
        <v>..</v>
      </c>
      <c r="Y42" s="66" t="str">
        <f t="shared" si="6"/>
        <v>..</v>
      </c>
    </row>
    <row r="44" spans="1:25">
      <c r="B44" s="1" t="s">
        <v>20</v>
      </c>
      <c r="C44" s="1" t="s">
        <v>257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K45" s="1" t="s">
        <v>20</v>
      </c>
      <c r="L45" s="1" t="s">
        <v>257</v>
      </c>
      <c r="V45" s="1" t="s">
        <v>20</v>
      </c>
      <c r="W45" s="1" t="s">
        <v>257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/>
  </sheetPr>
  <dimension ref="A1:L25"/>
  <sheetViews>
    <sheetView zoomScaleNormal="100" workbookViewId="0"/>
  </sheetViews>
  <sheetFormatPr defaultRowHeight="11.25" outlineLevelCol="1"/>
  <cols>
    <col min="1" max="1" width="9.140625" style="1"/>
    <col min="2" max="7" width="12.7109375" style="1" customWidth="1"/>
    <col min="8" max="8" width="14.7109375" style="1" customWidth="1"/>
    <col min="9" max="9" width="12.7109375" style="1" customWidth="1"/>
    <col min="10" max="10" width="9.140625" style="1"/>
    <col min="11" max="11" width="15.7109375" style="1" hidden="1" customWidth="1" outlineLevel="1"/>
    <col min="12" max="12" width="9.140625" style="1" collapsed="1"/>
    <col min="13" max="16384" width="9.140625" style="1"/>
  </cols>
  <sheetData>
    <row r="1" spans="1:11" ht="12.75">
      <c r="B1" s="7" t="str">
        <f>'Table of Contents'!B85</f>
        <v>Table 66: Investment Intensity by Asset Type, Nova Scotia, Business Sector Industries, 1997-2010</v>
      </c>
    </row>
    <row r="3" spans="1:11" ht="22.5">
      <c r="A3" s="4"/>
      <c r="B3" s="26" t="s">
        <v>64</v>
      </c>
      <c r="C3" s="14" t="s">
        <v>65</v>
      </c>
      <c r="D3" s="3" t="s">
        <v>66</v>
      </c>
      <c r="E3" s="16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K3" s="64" t="s">
        <v>224</v>
      </c>
    </row>
    <row r="4" spans="1:11" ht="11.25" customHeight="1">
      <c r="A4" s="5"/>
      <c r="B4" s="77" t="s">
        <v>220</v>
      </c>
      <c r="C4" s="78"/>
      <c r="D4" s="78"/>
      <c r="E4" s="78"/>
      <c r="F4" s="78"/>
      <c r="G4" s="78"/>
      <c r="H4" s="78"/>
      <c r="I4" s="78"/>
      <c r="K4" s="63" t="s">
        <v>32</v>
      </c>
    </row>
    <row r="5" spans="1:11">
      <c r="A5" s="5">
        <v>1997</v>
      </c>
      <c r="B5" s="28">
        <f>IF(ISERROR(Inv_Asset_NS!B76/Hrs_Wkd_NS!$B5),"..",Inv_Asset_NS!B76/Hrs_Wkd_NS!$B5)</f>
        <v>5.0581023654619983</v>
      </c>
      <c r="C5" s="22">
        <f>IF(ISERROR(Inv_Asset_NS!C76/Hrs_Wkd_NS!$B5),"..",Inv_Asset_NS!C76/Hrs_Wkd_NS!$B5)</f>
        <v>0.66639088413372938</v>
      </c>
      <c r="D5" s="24">
        <f>IF(ISERROR(Inv_Asset_NS!D76/Hrs_Wkd_NS!$B5),"..",Inv_Asset_NS!D76/Hrs_Wkd_NS!$B5)</f>
        <v>0.46707532623820086</v>
      </c>
      <c r="E5" s="23">
        <f>IF(ISERROR(Inv_Asset_NS!E76/Hrs_Wkd_NS!$B5),"..",Inv_Asset_NS!E76/Hrs_Wkd_NS!$B5)</f>
        <v>3.8274228122297016</v>
      </c>
      <c r="F5" s="24">
        <f>IF(ISERROR(Inv_Asset_NS!F76/$K5),"..",Inv_Asset_NS!F76/$K5)</f>
        <v>0.62948773894464816</v>
      </c>
      <c r="G5" s="24">
        <f>IF(ISERROR(Inv_Asset_NS!G76/$K5),"..",Inv_Asset_NS!G76/$K5)</f>
        <v>0.11717001127779068</v>
      </c>
      <c r="H5" s="24">
        <f>IF(ISERROR(Inv_Asset_NS!H76/$K5),"..",Inv_Asset_NS!H76/$K5)</f>
        <v>0.2101126078899197</v>
      </c>
      <c r="I5" s="24">
        <f>IF(ISERROR(Inv_Asset_NS!I76/$K5),"..",Inv_Asset_NS!I76/$K5)</f>
        <v>0.30220511977693776</v>
      </c>
      <c r="K5" s="39">
        <v>705.81200000000001</v>
      </c>
    </row>
    <row r="6" spans="1:11">
      <c r="A6" s="5">
        <v>1998</v>
      </c>
      <c r="B6" s="28">
        <f>IF(ISERROR(Inv_Asset_NS!B77/Hrs_Wkd_NS!$B6),"..",Inv_Asset_NS!B77/Hrs_Wkd_NS!$B6)</f>
        <v>5.7149890659618086</v>
      </c>
      <c r="C6" s="22">
        <f>IF(ISERROR(Inv_Asset_NS!C77/Hrs_Wkd_NS!$B6),"..",Inv_Asset_NS!C77/Hrs_Wkd_NS!$B6)</f>
        <v>0.67544863697376001</v>
      </c>
      <c r="D6" s="24">
        <f>IF(ISERROR(Inv_Asset_NS!D77/Hrs_Wkd_NS!$B6),"..",Inv_Asset_NS!D77/Hrs_Wkd_NS!$B6)</f>
        <v>2.4602933592563776</v>
      </c>
      <c r="E6" s="23">
        <f>IF(ISERROR(Inv_Asset_NS!E77/Hrs_Wkd_NS!$B6),"..",Inv_Asset_NS!E77/Hrs_Wkd_NS!$B6)</f>
        <v>2.6054815738546213</v>
      </c>
      <c r="F6" s="24">
        <f>IF(ISERROR(Inv_Asset_NS!F77/$K6),"..",Inv_Asset_NS!F77/$K6)</f>
        <v>0.54935898936675664</v>
      </c>
      <c r="G6" s="24">
        <f>IF(ISERROR(Inv_Asset_NS!G77/$K6),"..",Inv_Asset_NS!G77/$K6)</f>
        <v>0.16223236136225605</v>
      </c>
      <c r="H6" s="24">
        <f>IF(ISERROR(Inv_Asset_NS!H77/$K6),"..",Inv_Asset_NS!H77/$K6)</f>
        <v>0.14240090122968824</v>
      </c>
      <c r="I6" s="24">
        <f>IF(ISERROR(Inv_Asset_NS!I77/$K6),"..",Inv_Asset_NS!I77/$K6)</f>
        <v>0.24472572677481236</v>
      </c>
      <c r="K6" s="39">
        <v>726.11900000000003</v>
      </c>
    </row>
    <row r="7" spans="1:11">
      <c r="A7" s="5">
        <v>1999</v>
      </c>
      <c r="B7" s="28">
        <f>IF(ISERROR(Inv_Asset_NS!B78/Hrs_Wkd_NS!$B7),"..",Inv_Asset_NS!B78/Hrs_Wkd_NS!$B7)</f>
        <v>7.1454117313786947</v>
      </c>
      <c r="C7" s="22">
        <f>IF(ISERROR(Inv_Asset_NS!C78/Hrs_Wkd_NS!$B7),"..",Inv_Asset_NS!C78/Hrs_Wkd_NS!$B7)</f>
        <v>0.72095040810183963</v>
      </c>
      <c r="D7" s="24">
        <f>IF(ISERROR(Inv_Asset_NS!D78/Hrs_Wkd_NS!$B7),"..",Inv_Asset_NS!D78/Hrs_Wkd_NS!$B7)</f>
        <v>3.3269595085072856</v>
      </c>
      <c r="E7" s="23">
        <f>IF(ISERROR(Inv_Asset_NS!E78/Hrs_Wkd_NS!$B7),"..",Inv_Asset_NS!E78/Hrs_Wkd_NS!$B7)</f>
        <v>3.1384005240700414</v>
      </c>
      <c r="F7" s="24">
        <f>IF(ISERROR(Inv_Asset_NS!F78/$K7),"..",Inv_Asset_NS!F78/$K7)</f>
        <v>0.72294952596132023</v>
      </c>
      <c r="G7" s="24">
        <f>IF(ISERROR(Inv_Asset_NS!G78/$K7),"..",Inv_Asset_NS!G78/$K7)</f>
        <v>0.20404743629936326</v>
      </c>
      <c r="H7" s="24">
        <f>IF(ISERROR(Inv_Asset_NS!H78/$K7),"..",Inv_Asset_NS!H78/$K7)</f>
        <v>0.19566932964336292</v>
      </c>
      <c r="I7" s="24">
        <f>IF(ISERROR(Inv_Asset_NS!I78/$K7),"..",Inv_Asset_NS!I78/$K7)</f>
        <v>0.32323276001859397</v>
      </c>
      <c r="K7" s="39">
        <v>740.024</v>
      </c>
    </row>
    <row r="8" spans="1:11">
      <c r="A8" s="5">
        <v>2000</v>
      </c>
      <c r="B8" s="28">
        <f>IF(ISERROR(Inv_Asset_NS!B79/Hrs_Wkd_NS!$B8),"..",Inv_Asset_NS!B79/Hrs_Wkd_NS!$B8)</f>
        <v>5.5583370679513751</v>
      </c>
      <c r="C8" s="22">
        <f>IF(ISERROR(Inv_Asset_NS!C79/Hrs_Wkd_NS!$B8),"..",Inv_Asset_NS!C79/Hrs_Wkd_NS!$B8)</f>
        <v>0.63967004649599457</v>
      </c>
      <c r="D8" s="24">
        <f>IF(ISERROR(Inv_Asset_NS!D79/Hrs_Wkd_NS!$B8),"..",Inv_Asset_NS!D79/Hrs_Wkd_NS!$B8)</f>
        <v>1.6769018542378578</v>
      </c>
      <c r="E8" s="23">
        <f>IF(ISERROR(Inv_Asset_NS!E79/Hrs_Wkd_NS!$B8),"..",Inv_Asset_NS!E79/Hrs_Wkd_NS!$B8)</f>
        <v>3.2433407092039666</v>
      </c>
      <c r="F8" s="24">
        <f>IF(ISERROR(Inv_Asset_NS!F79/$K8),"..",Inv_Asset_NS!F79/$K8)</f>
        <v>0.84520189215471353</v>
      </c>
      <c r="G8" s="24">
        <f>IF(ISERROR(Inv_Asset_NS!G79/$K8),"..",Inv_Asset_NS!G79/$K8)</f>
        <v>0.19341189066175651</v>
      </c>
      <c r="H8" s="24">
        <f>IF(ISERROR(Inv_Asset_NS!H79/$K8),"..",Inv_Asset_NS!H79/$K8)</f>
        <v>0.39153130300165034</v>
      </c>
      <c r="I8" s="24">
        <f>IF(ISERROR(Inv_Asset_NS!I79/$K8),"..",Inv_Asset_NS!I79/$K8)</f>
        <v>0.26025869849130656</v>
      </c>
      <c r="K8" s="39">
        <v>743.49099999999999</v>
      </c>
    </row>
    <row r="9" spans="1:11">
      <c r="A9" s="5">
        <v>2001</v>
      </c>
      <c r="B9" s="28">
        <f>IF(ISERROR(Inv_Asset_NS!B80/Hrs_Wkd_NS!$B9),"..",Inv_Asset_NS!B80/Hrs_Wkd_NS!$B9)</f>
        <v>5.564481380496578</v>
      </c>
      <c r="C9" s="22">
        <f>IF(ISERROR(Inv_Asset_NS!C80/Hrs_Wkd_NS!$B9),"..",Inv_Asset_NS!C80/Hrs_Wkd_NS!$B9)</f>
        <v>0.67737416767409275</v>
      </c>
      <c r="D9" s="24">
        <f>IF(ISERROR(Inv_Asset_NS!D80/Hrs_Wkd_NS!$B9),"..",Inv_Asset_NS!D80/Hrs_Wkd_NS!$B9)</f>
        <v>1.7039894076334117</v>
      </c>
      <c r="E9" s="23">
        <f>IF(ISERROR(Inv_Asset_NS!E80/Hrs_Wkd_NS!$B9),"..",Inv_Asset_NS!E80/Hrs_Wkd_NS!$B9)</f>
        <v>3.1860833887199669</v>
      </c>
      <c r="F9" s="24">
        <f>IF(ISERROR(Inv_Asset_NS!F80/$K9),"..",Inv_Asset_NS!F80/$K9)</f>
        <v>0.82856007791334674</v>
      </c>
      <c r="G9" s="24">
        <f>IF(ISERROR(Inv_Asset_NS!G80/$K9),"..",Inv_Asset_NS!G80/$K9)</f>
        <v>0.18455258951597797</v>
      </c>
      <c r="H9" s="24">
        <f>IF(ISERROR(Inv_Asset_NS!H80/$K9),"..",Inv_Asset_NS!H80/$K9)</f>
        <v>0.3134338075364953</v>
      </c>
      <c r="I9" s="24">
        <f>IF(ISERROR(Inv_Asset_NS!I80/$K9),"..",Inv_Asset_NS!I80/$K9)</f>
        <v>0.33057368086087341</v>
      </c>
      <c r="K9" s="39">
        <v>752.63099999999997</v>
      </c>
    </row>
    <row r="10" spans="1:11">
      <c r="A10" s="5">
        <v>2002</v>
      </c>
      <c r="B10" s="28">
        <f>IF(ISERROR(Inv_Asset_NS!B81/Hrs_Wkd_NS!$B10),"..",Inv_Asset_NS!B81/Hrs_Wkd_NS!$B10)</f>
        <v>5.9286939666119007</v>
      </c>
      <c r="C10" s="22">
        <f>IF(ISERROR(Inv_Asset_NS!C81/Hrs_Wkd_NS!$B10),"..",Inv_Asset_NS!C81/Hrs_Wkd_NS!$B10)</f>
        <v>0.53746443250079046</v>
      </c>
      <c r="D10" s="24">
        <f>IF(ISERROR(Inv_Asset_NS!D81/Hrs_Wkd_NS!$B10),"..",Inv_Asset_NS!D81/Hrs_Wkd_NS!$B10)</f>
        <v>1.771334884741435</v>
      </c>
      <c r="E10" s="23">
        <f>IF(ISERROR(Inv_Asset_NS!E81/Hrs_Wkd_NS!$B10),"..",Inv_Asset_NS!E81/Hrs_Wkd_NS!$B10)</f>
        <v>3.6197218867748506</v>
      </c>
      <c r="F10" s="24">
        <f>IF(ISERROR(Inv_Asset_NS!F81/$K10),"..",Inv_Asset_NS!F81/$K10)</f>
        <v>0.83309420322285965</v>
      </c>
      <c r="G10" s="24">
        <f>IF(ISERROR(Inv_Asset_NS!G81/$K10),"..",Inv_Asset_NS!G81/$K10)</f>
        <v>0.21758646198884296</v>
      </c>
      <c r="H10" s="24">
        <f>IF(ISERROR(Inv_Asset_NS!H81/$K10),"..",Inv_Asset_NS!H81/$K10)</f>
        <v>0.31275585824893576</v>
      </c>
      <c r="I10" s="24">
        <f>IF(ISERROR(Inv_Asset_NS!I81/$K10),"..",Inv_Asset_NS!I81/$K10)</f>
        <v>0.30275188298508093</v>
      </c>
      <c r="K10" s="39">
        <v>759.69799999999998</v>
      </c>
    </row>
    <row r="11" spans="1:11">
      <c r="A11" s="5">
        <v>2003</v>
      </c>
      <c r="B11" s="28">
        <f>IF(ISERROR(Inv_Asset_NS!B82/Hrs_Wkd_NS!$B11),"..",Inv_Asset_NS!B82/Hrs_Wkd_NS!$B11)</f>
        <v>5.6391673408938194</v>
      </c>
      <c r="C11" s="22">
        <f>IF(ISERROR(Inv_Asset_NS!C82/Hrs_Wkd_NS!$B11),"..",Inv_Asset_NS!C82/Hrs_Wkd_NS!$B11)</f>
        <v>0.55863719265526646</v>
      </c>
      <c r="D11" s="24">
        <f>IF(ISERROR(Inv_Asset_NS!D82/Hrs_Wkd_NS!$B11),"..",Inv_Asset_NS!D82/Hrs_Wkd_NS!$B11)</f>
        <v>1.7722460677701137</v>
      </c>
      <c r="E11" s="23">
        <f>IF(ISERROR(Inv_Asset_NS!E82/Hrs_Wkd_NS!$B11),"..",Inv_Asset_NS!E82/Hrs_Wkd_NS!$B11)</f>
        <v>3.3041701520782194</v>
      </c>
      <c r="F11" s="24">
        <f>IF(ISERROR(Inv_Asset_NS!F82/$K11),"..",Inv_Asset_NS!F82/$K11)</f>
        <v>0.94129600802433355</v>
      </c>
      <c r="G11" s="24">
        <f>IF(ISERROR(Inv_Asset_NS!G82/$K11),"..",Inv_Asset_NS!G82/$K11)</f>
        <v>0.32852872020998741</v>
      </c>
      <c r="H11" s="24">
        <f>IF(ISERROR(Inv_Asset_NS!H82/$K11),"..",Inv_Asset_NS!H82/$K11)</f>
        <v>0.27525027192851054</v>
      </c>
      <c r="I11" s="24">
        <f>IF(ISERROR(Inv_Asset_NS!I82/$K11),"..",Inv_Asset_NS!I82/$K11)</f>
        <v>0.33751701588583566</v>
      </c>
      <c r="K11" s="39">
        <v>767.66499999999996</v>
      </c>
    </row>
    <row r="12" spans="1:11">
      <c r="A12" s="5">
        <v>2004</v>
      </c>
      <c r="B12" s="28">
        <f>IF(ISERROR(Inv_Asset_NS!B83/Hrs_Wkd_NS!$B12),"..",Inv_Asset_NS!B83/Hrs_Wkd_NS!$B12)</f>
        <v>5.3971783624739844</v>
      </c>
      <c r="C12" s="22">
        <f>IF(ISERROR(Inv_Asset_NS!C83/Hrs_Wkd_NS!$B12),"..",Inv_Asset_NS!C83/Hrs_Wkd_NS!$B12)</f>
        <v>0.64625804220931105</v>
      </c>
      <c r="D12" s="24">
        <f>IF(ISERROR(Inv_Asset_NS!D83/Hrs_Wkd_NS!$B12),"..",Inv_Asset_NS!D83/Hrs_Wkd_NS!$B12)</f>
        <v>1.4757326969620959</v>
      </c>
      <c r="E12" s="23">
        <f>IF(ISERROR(Inv_Asset_NS!E83/Hrs_Wkd_NS!$B12),"..",Inv_Asset_NS!E83/Hrs_Wkd_NS!$B12)</f>
        <v>3.2775604563974974</v>
      </c>
      <c r="F12" s="24">
        <f>IF(ISERROR(Inv_Asset_NS!F83/$K12),"..",Inv_Asset_NS!F83/$K12)</f>
        <v>0.9763329328994651</v>
      </c>
      <c r="G12" s="24">
        <f>IF(ISERROR(Inv_Asset_NS!G83/$K12),"..",Inv_Asset_NS!G83/$K12)</f>
        <v>0.37581172091962423</v>
      </c>
      <c r="H12" s="24">
        <f>IF(ISERROR(Inv_Asset_NS!H83/$K12),"..",Inv_Asset_NS!H83/$K12)</f>
        <v>0.25036836028162551</v>
      </c>
      <c r="I12" s="24">
        <f>IF(ISERROR(Inv_Asset_NS!I83/$K12),"..",Inv_Asset_NS!I83/$K12)</f>
        <v>0.35015285169821542</v>
      </c>
      <c r="K12" s="39">
        <v>771.66300000000001</v>
      </c>
    </row>
    <row r="13" spans="1:11">
      <c r="A13" s="5">
        <v>2005</v>
      </c>
      <c r="B13" s="28">
        <f>IF(ISERROR(Inv_Asset_NS!B84/Hrs_Wkd_NS!$B13),"..",Inv_Asset_NS!B84/Hrs_Wkd_NS!$B13)</f>
        <v>5.4997724859699684</v>
      </c>
      <c r="C13" s="22">
        <f>IF(ISERROR(Inv_Asset_NS!C84/Hrs_Wkd_NS!$B13),"..",Inv_Asset_NS!C84/Hrs_Wkd_NS!$B13)</f>
        <v>0.67411564453882067</v>
      </c>
      <c r="D13" s="24">
        <f>IF(ISERROR(Inv_Asset_NS!D84/Hrs_Wkd_NS!$B13),"..",Inv_Asset_NS!D84/Hrs_Wkd_NS!$B13)</f>
        <v>1.0651027183713366</v>
      </c>
      <c r="E13" s="23">
        <f>IF(ISERROR(Inv_Asset_NS!E84/Hrs_Wkd_NS!$B13),"..",Inv_Asset_NS!E84/Hrs_Wkd_NS!$B13)</f>
        <v>3.8419535871378732</v>
      </c>
      <c r="F13" s="24">
        <f>IF(ISERROR(Inv_Asset_NS!F84/$K13),"..",Inv_Asset_NS!F84/$K13)</f>
        <v>1.1377944410249599</v>
      </c>
      <c r="G13" s="24">
        <f>IF(ISERROR(Inv_Asset_NS!G84/$K13),"..",Inv_Asset_NS!G84/$K13)</f>
        <v>0.50964507453766728</v>
      </c>
      <c r="H13" s="24">
        <f>IF(ISERROR(Inv_Asset_NS!H84/$K13),"..",Inv_Asset_NS!H84/$K13)</f>
        <v>0.22283404035786253</v>
      </c>
      <c r="I13" s="24">
        <f>IF(ISERROR(Inv_Asset_NS!I84/$K13),"..",Inv_Asset_NS!I84/$K13)</f>
        <v>0.40531532612943011</v>
      </c>
      <c r="K13" s="39">
        <v>783.09400000000005</v>
      </c>
    </row>
    <row r="14" spans="1:11">
      <c r="A14" s="5">
        <v>2006</v>
      </c>
      <c r="B14" s="28">
        <f>IF(ISERROR(Inv_Asset_NS!B85/Hrs_Wkd_NS!$B14),"..",Inv_Asset_NS!B85/Hrs_Wkd_NS!$B14)</f>
        <v>5.5859810324789363</v>
      </c>
      <c r="C14" s="22">
        <f>IF(ISERROR(Inv_Asset_NS!C85/Hrs_Wkd_NS!$B14),"..",Inv_Asset_NS!C85/Hrs_Wkd_NS!$B14)</f>
        <v>0.8014349371702999</v>
      </c>
      <c r="D14" s="24">
        <f>IF(ISERROR(Inv_Asset_NS!D85/Hrs_Wkd_NS!$B14),"..",Inv_Asset_NS!D85/Hrs_Wkd_NS!$B14)</f>
        <v>0.89837170129140931</v>
      </c>
      <c r="E14" s="23">
        <f>IF(ISERROR(Inv_Asset_NS!E85/Hrs_Wkd_NS!$B14),"..",Inv_Asset_NS!E85/Hrs_Wkd_NS!$B14)</f>
        <v>3.9706527359889683</v>
      </c>
      <c r="F14" s="24">
        <f>IF(ISERROR(Inv_Asset_NS!F85/$K14),"..",Inv_Asset_NS!F85/$K14)</f>
        <v>1.2861177995925173</v>
      </c>
      <c r="G14" s="24">
        <f>IF(ISERROR(Inv_Asset_NS!G85/$K14),"..",Inv_Asset_NS!G85/$K14)</f>
        <v>0.53263464427568896</v>
      </c>
      <c r="H14" s="24">
        <f>IF(ISERROR(Inv_Asset_NS!H85/$K14),"..",Inv_Asset_NS!H85/$K14)</f>
        <v>0.3319802020950382</v>
      </c>
      <c r="I14" s="24">
        <f>IF(ISERROR(Inv_Asset_NS!I85/$K14),"..",Inv_Asset_NS!I85/$K14)</f>
        <v>0.42150295322179004</v>
      </c>
      <c r="K14" s="39">
        <v>777.45600000000002</v>
      </c>
    </row>
    <row r="15" spans="1:11">
      <c r="A15" s="5">
        <v>2007</v>
      </c>
      <c r="B15" s="28">
        <f>IF(ISERROR(Inv_Asset_NS!B86/Hrs_Wkd_NS!$B15),"..",Inv_Asset_NS!B86/Hrs_Wkd_NS!$B15)</f>
        <v>5.6817296616419846</v>
      </c>
      <c r="C15" s="22">
        <f>IF(ISERROR(Inv_Asset_NS!C86/Hrs_Wkd_NS!$B15),"..",Inv_Asset_NS!C86/Hrs_Wkd_NS!$B15)</f>
        <v>0.85124014883443411</v>
      </c>
      <c r="D15" s="24">
        <f>IF(ISERROR(Inv_Asset_NS!D86/Hrs_Wkd_NS!$B15),"..",Inv_Asset_NS!D86/Hrs_Wkd_NS!$B15)</f>
        <v>0.56136105609467057</v>
      </c>
      <c r="E15" s="23">
        <f>IF(ISERROR(Inv_Asset_NS!E86/Hrs_Wkd_NS!$B15),"..",Inv_Asset_NS!E86/Hrs_Wkd_NS!$B15)</f>
        <v>4.4612210058754789</v>
      </c>
      <c r="F15" s="24">
        <f>IF(ISERROR(Inv_Asset_NS!F86/$K15),"..",Inv_Asset_NS!F86/$K15)</f>
        <v>1.5723804000719206</v>
      </c>
      <c r="G15" s="24">
        <f>IF(ISERROR(Inv_Asset_NS!G86/$K15),"..",Inv_Asset_NS!G86/$K15)</f>
        <v>0.72148683520774715</v>
      </c>
      <c r="H15" s="24">
        <f>IF(ISERROR(Inv_Asset_NS!H86/$K15),"..",Inv_Asset_NS!H86/$K15)</f>
        <v>0.32275709774386585</v>
      </c>
      <c r="I15" s="24">
        <f>IF(ISERROR(Inv_Asset_NS!I86/$K15),"..",Inv_Asset_NS!I86/$K15)</f>
        <v>0.52813646712030771</v>
      </c>
      <c r="K15" s="39">
        <v>789.75800000000004</v>
      </c>
    </row>
    <row r="16" spans="1:11">
      <c r="A16" s="5">
        <v>2008</v>
      </c>
      <c r="B16" s="28">
        <f>IF(ISERROR(Inv_Asset_NS!B87/Hrs_Wkd_NS!$B16),"..",Inv_Asset_NS!B87/Hrs_Wkd_NS!$B16)</f>
        <v>4.8203427858318726</v>
      </c>
      <c r="C16" s="22">
        <f>IF(ISERROR(Inv_Asset_NS!C87/Hrs_Wkd_NS!$B16),"..",Inv_Asset_NS!C87/Hrs_Wkd_NS!$B16)</f>
        <v>0.68985316764908922</v>
      </c>
      <c r="D16" s="24">
        <f>IF(ISERROR(Inv_Asset_NS!D87/Hrs_Wkd_NS!$B16),"..",Inv_Asset_NS!D87/Hrs_Wkd_NS!$B16)</f>
        <v>0.64089798736126602</v>
      </c>
      <c r="E16" s="23">
        <f>IF(ISERROR(Inv_Asset_NS!E87/Hrs_Wkd_NS!$B16),"..",Inv_Asset_NS!E87/Hrs_Wkd_NS!$B16)</f>
        <v>3.5971270776910411</v>
      </c>
      <c r="F16" s="24">
        <f>IF(ISERROR(Inv_Asset_NS!F87/$K16),"..",Inv_Asset_NS!F87/$K16)</f>
        <v>1.2954705409523954</v>
      </c>
      <c r="G16" s="24">
        <f>IF(ISERROR(Inv_Asset_NS!G87/$K16),"..",Inv_Asset_NS!G87/$K16)</f>
        <v>0.55791614631579078</v>
      </c>
      <c r="H16" s="24">
        <f>IF(ISERROR(Inv_Asset_NS!H87/$K16),"..",Inv_Asset_NS!H87/$K16)</f>
        <v>0.28364591888651786</v>
      </c>
      <c r="I16" s="24">
        <f>IF(ISERROR(Inv_Asset_NS!I87/$K16),"..",Inv_Asset_NS!I87/$K16)</f>
        <v>0.45390847575008658</v>
      </c>
      <c r="K16" s="39">
        <v>799.94100000000003</v>
      </c>
    </row>
    <row r="17" spans="1:11">
      <c r="A17" s="5">
        <v>2009</v>
      </c>
      <c r="B17" s="28">
        <f>IF(ISERROR(Inv_Asset_NS!B88/Hrs_Wkd_NS!$B17),"..",Inv_Asset_NS!B88/Hrs_Wkd_NS!$B17)</f>
        <v>4.8957015158450234</v>
      </c>
      <c r="C17" s="22">
        <f>IF(ISERROR(Inv_Asset_NS!C88/Hrs_Wkd_NS!$B17),"..",Inv_Asset_NS!C88/Hrs_Wkd_NS!$B17)</f>
        <v>0.61606445706900737</v>
      </c>
      <c r="D17" s="24">
        <f>IF(ISERROR(Inv_Asset_NS!D88/Hrs_Wkd_NS!$B17),"..",Inv_Asset_NS!D88/Hrs_Wkd_NS!$B17)</f>
        <v>1.3102097412562936</v>
      </c>
      <c r="E17" s="23">
        <f>IF(ISERROR(Inv_Asset_NS!E88/Hrs_Wkd_NS!$B17),"..",Inv_Asset_NS!E88/Hrs_Wkd_NS!$B17)</f>
        <v>2.8198284914245715</v>
      </c>
      <c r="F17" s="24">
        <f>IF(ISERROR(Inv_Asset_NS!F88/$K17),"..",Inv_Asset_NS!F88/$K17)</f>
        <v>1.1104564202510991</v>
      </c>
      <c r="G17" s="24">
        <f>IF(ISERROR(Inv_Asset_NS!G88/$K17),"..",Inv_Asset_NS!G88/$K17)</f>
        <v>0.44380486183504808</v>
      </c>
      <c r="H17" s="24">
        <f>IF(ISERROR(Inv_Asset_NS!H88/$K17),"..",Inv_Asset_NS!H88/$K17)</f>
        <v>0.20584991463838401</v>
      </c>
      <c r="I17" s="24">
        <f>IF(ISERROR(Inv_Asset_NS!I88/$K17),"..",Inv_Asset_NS!I88/$K17)</f>
        <v>0.46080164377766697</v>
      </c>
      <c r="K17" s="39">
        <v>794.26800000000003</v>
      </c>
    </row>
    <row r="18" spans="1:11">
      <c r="A18" s="5">
        <v>2010</v>
      </c>
      <c r="B18" s="28">
        <f>IF(ISERROR(Inv_Asset_NS!B89/Hrs_Wkd_NS!$B18),"..",Inv_Asset_NS!B89/Hrs_Wkd_NS!$B18)</f>
        <v>4.876984397980582</v>
      </c>
      <c r="C18" s="22">
        <f>IF(ISERROR(Inv_Asset_NS!C89/Hrs_Wkd_NS!$B18),"..",Inv_Asset_NS!C89/Hrs_Wkd_NS!$B18)</f>
        <v>0.51684708288708148</v>
      </c>
      <c r="D18" s="24">
        <f>IF(ISERROR(Inv_Asset_NS!D89/Hrs_Wkd_NS!$B18),"..",Inv_Asset_NS!D89/Hrs_Wkd_NS!$B18)</f>
        <v>1.3000294817704388</v>
      </c>
      <c r="E18" s="23">
        <f>IF(ISERROR(Inv_Asset_NS!E89/Hrs_Wkd_NS!$B18),"..",Inv_Asset_NS!E89/Hrs_Wkd_NS!$B18)</f>
        <v>2.9788247600233859</v>
      </c>
      <c r="F18" s="24">
        <f>IF(ISERROR(Inv_Asset_NS!F89/$K18),"..",Inv_Asset_NS!F89/$K18)</f>
        <v>1.3564692040605304</v>
      </c>
      <c r="G18" s="24">
        <f>IF(ISERROR(Inv_Asset_NS!G89/$K18),"..",Inv_Asset_NS!G89/$K18)</f>
        <v>0.53576094934089524</v>
      </c>
      <c r="H18" s="24">
        <f>IF(ISERROR(Inv_Asset_NS!H89/$K18),"..",Inv_Asset_NS!H89/$K18)</f>
        <v>0.3294586001197804</v>
      </c>
      <c r="I18" s="24">
        <f>IF(ISERROR(Inv_Asset_NS!I89/$K18),"..",Inv_Asset_NS!I89/$K18)</f>
        <v>0.49124965459985465</v>
      </c>
      <c r="K18" s="39">
        <v>799.79700000000003</v>
      </c>
    </row>
    <row r="20" spans="1:11">
      <c r="A20" s="4"/>
      <c r="B20" s="10" t="s">
        <v>21</v>
      </c>
      <c r="C20" s="8"/>
      <c r="D20" s="8"/>
      <c r="E20" s="8"/>
      <c r="F20" s="8"/>
      <c r="G20" s="8"/>
      <c r="H20" s="8"/>
      <c r="I20" s="8"/>
    </row>
    <row r="21" spans="1:11">
      <c r="A21" s="29" t="s">
        <v>22</v>
      </c>
      <c r="B21" s="18">
        <f t="shared" ref="B21:I23" si="0">IF(ISERROR((POWER(VLOOKUP(VALUE(RIGHT($A21,4)),$A$3:$I$19,COLUMN(B$19),)/VLOOKUP(VALUE(LEFT($A21,4)),$A$3:$I$19,COLUMN(B$19),),1/(VALUE(RIGHT($A21,4))-VALUE(LEFT($A21,4))))-1)*100),"n.a.",(POWER(VLOOKUP(VALUE(RIGHT($A21,4)),$A$3:$I$19,COLUMN(B$19),)/VLOOKUP(VALUE(LEFT($A21,4)),$A$3:$I$19,COLUMN(B$19),),1/(VALUE(RIGHT($A21,4))-VALUE(LEFT($A21,4))))-1)*100)</f>
        <v>-0.2801016639069065</v>
      </c>
      <c r="C21" s="9">
        <f t="shared" si="0"/>
        <v>-1.9358580962380967</v>
      </c>
      <c r="D21" s="9">
        <f t="shared" si="0"/>
        <v>8.1925621976784093</v>
      </c>
      <c r="E21" s="9">
        <f t="shared" si="0"/>
        <v>-1.9097052501537481</v>
      </c>
      <c r="F21" s="9">
        <f t="shared" si="0"/>
        <v>6.0835139798716797</v>
      </c>
      <c r="G21" s="9">
        <f t="shared" si="0"/>
        <v>12.403833203574898</v>
      </c>
      <c r="H21" s="9">
        <f t="shared" si="0"/>
        <v>3.5206108057257879</v>
      </c>
      <c r="I21" s="9">
        <f t="shared" si="0"/>
        <v>3.8079950400294438</v>
      </c>
    </row>
    <row r="22" spans="1:11">
      <c r="A22" s="29" t="s">
        <v>23</v>
      </c>
      <c r="B22" s="19">
        <f t="shared" si="0"/>
        <v>3.1935188128286995</v>
      </c>
      <c r="C22" s="9">
        <f t="shared" si="0"/>
        <v>-1.3548685818729811</v>
      </c>
      <c r="D22" s="9">
        <f t="shared" si="0"/>
        <v>53.122933171326459</v>
      </c>
      <c r="E22" s="9">
        <f t="shared" si="0"/>
        <v>-5.3700281878519052</v>
      </c>
      <c r="F22" s="9">
        <f t="shared" si="0"/>
        <v>10.320882788261576</v>
      </c>
      <c r="G22" s="9">
        <f t="shared" si="0"/>
        <v>18.183151336590655</v>
      </c>
      <c r="H22" s="9">
        <f t="shared" si="0"/>
        <v>23.056566173358583</v>
      </c>
      <c r="I22" s="9">
        <f t="shared" si="0"/>
        <v>-4.8589780606689503</v>
      </c>
    </row>
    <row r="23" spans="1:11">
      <c r="A23" s="29" t="s">
        <v>24</v>
      </c>
      <c r="B23" s="19">
        <f t="shared" si="0"/>
        <v>-1.2992054807632658</v>
      </c>
      <c r="C23" s="9">
        <f t="shared" si="0"/>
        <v>-2.1094867705578446</v>
      </c>
      <c r="D23" s="9">
        <f t="shared" si="0"/>
        <v>-2.5134826760045526</v>
      </c>
      <c r="E23" s="9">
        <f t="shared" si="0"/>
        <v>-0.84714170789639276</v>
      </c>
      <c r="F23" s="9">
        <f t="shared" si="0"/>
        <v>4.8443297740899061</v>
      </c>
      <c r="G23" s="9">
        <f t="shared" si="0"/>
        <v>10.725790247022825</v>
      </c>
      <c r="H23" s="9">
        <f t="shared" si="0"/>
        <v>-1.7113350956994511</v>
      </c>
      <c r="I23" s="9">
        <f t="shared" si="0"/>
        <v>6.55889307650106</v>
      </c>
    </row>
    <row r="25" spans="1:11">
      <c r="B25" s="1" t="s">
        <v>20</v>
      </c>
      <c r="C25" s="1" t="s">
        <v>258</v>
      </c>
    </row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Contents'!B86</f>
        <v>Table 67: Capital Intensity, Nova Scotia, Business Sector Industries, 1997-2010</v>
      </c>
      <c r="K1" s="7" t="str">
        <f>B1 &amp; " (continued)"</f>
        <v>Table 67: Capital Intensity, Nova Scotia, Business Sector Industries, 1997-2010 (continued)</v>
      </c>
      <c r="L1" s="7"/>
      <c r="V1" s="7" t="str">
        <f>K1</f>
        <v>Table 67: Capital Intensity,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211</v>
      </c>
      <c r="C4" s="78"/>
      <c r="D4" s="78"/>
      <c r="E4" s="78"/>
      <c r="F4" s="78"/>
      <c r="G4" s="78"/>
      <c r="H4" s="78"/>
      <c r="I4" s="78"/>
      <c r="J4" s="78"/>
      <c r="K4" s="78" t="s">
        <v>211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211</v>
      </c>
      <c r="W4" s="76"/>
      <c r="X4" s="76"/>
      <c r="Y4" s="76"/>
    </row>
    <row r="5" spans="1:25">
      <c r="A5" s="5">
        <v>1997</v>
      </c>
      <c r="B5" s="28">
        <f>IF(ISERROR(Tot_K_NS!B31/Hrs_Wkd_NS!B5),"..",Tot_K_NS!B31/Hrs_Wkd_NS!B5)</f>
        <v>30.779022977699217</v>
      </c>
      <c r="C5" s="22" t="str">
        <f>IF(ISERROR(Tot_K_NS!C31/Hrs_Wkd_NS!C5),"..",Tot_K_NS!C31/Hrs_Wkd_NS!C5)</f>
        <v>..</v>
      </c>
      <c r="D5" s="24">
        <f>IF(ISERROR(Tot_K_NS!D31/Hrs_Wkd_NS!D5),"..",Tot_K_NS!D31/Hrs_Wkd_NS!D5)</f>
        <v>29.550865452673573</v>
      </c>
      <c r="E5" s="24">
        <f>IF(ISERROR(Tot_K_NS!E31/Hrs_Wkd_NS!E5),"..",Tot_K_NS!E31/Hrs_Wkd_NS!E5)</f>
        <v>251.77003293084522</v>
      </c>
      <c r="F5" s="24" t="str">
        <f>IF(ISERROR(Tot_K_NS!F31/Hrs_Wkd_NS!F5),"..",Tot_K_NS!F31/Hrs_Wkd_NS!F5)</f>
        <v>..</v>
      </c>
      <c r="G5" s="24">
        <f>IF(ISERROR(Tot_K_NS!G31/Hrs_Wkd_NS!G5),"..",Tot_K_NS!G31/Hrs_Wkd_NS!G5)</f>
        <v>5.6468814357163879</v>
      </c>
      <c r="H5" s="24">
        <f>IF(ISERROR(Tot_K_NS!H31/Hrs_Wkd_NS!H5),"..",Tot_K_NS!H31/Hrs_Wkd_NS!H5)</f>
        <v>41.813720864395577</v>
      </c>
      <c r="I5" s="24" t="str">
        <f>IF(ISERROR(Tot_K_NS!I31/Hrs_Wkd_NS!I5),"..",Tot_K_NS!I31/Hrs_Wkd_NS!I5)</f>
        <v>..</v>
      </c>
      <c r="J5" s="23" t="str">
        <f>IF(ISERROR(Tot_K_NS!J31/Hrs_Wkd_NS!J5),"..",Tot_K_NS!J31/Hrs_Wkd_NS!J5)</f>
        <v>..</v>
      </c>
      <c r="K5" s="24" t="str">
        <f>IF(ISERROR(Tot_K_NS!K31/Hrs_Wkd_NS!K5),"..",Tot_K_NS!K31/Hrs_Wkd_NS!K5)</f>
        <v>..</v>
      </c>
      <c r="L5" s="24">
        <f>IF(ISERROR(Tot_K_NS!L31/Hrs_Wkd_NS!L5),"..",Tot_K_NS!L31/Hrs_Wkd_NS!L5)</f>
        <v>12.315241277582107</v>
      </c>
      <c r="M5" s="24">
        <f>IF(ISERROR(Tot_K_NS!M31/Hrs_Wkd_NS!M5),"..",Tot_K_NS!M31/Hrs_Wkd_NS!M5)</f>
        <v>9.0065024384144046</v>
      </c>
      <c r="N5" s="24">
        <f>IF(ISERROR(Tot_K_NS!N31/Hrs_Wkd_NS!N5),"..",Tot_K_NS!N31/Hrs_Wkd_NS!N5)</f>
        <v>34.594486387554333</v>
      </c>
      <c r="O5" s="24">
        <f>IF(ISERROR(Tot_K_NS!O31/Hrs_Wkd_NS!O5),"..",Tot_K_NS!O31/Hrs_Wkd_NS!O5)</f>
        <v>91.621801017774175</v>
      </c>
      <c r="P5" s="24">
        <f>IF(ISERROR(Tot_K_NS!P31/Hrs_Wkd_NS!P5),"..",Tot_K_NS!P31/Hrs_Wkd_NS!P5)</f>
        <v>27.085224249632248</v>
      </c>
      <c r="Q5" s="24">
        <f>IF(ISERROR(Tot_K_NS!Q31/Hrs_Wkd_NS!Q5),"..",Tot_K_NS!Q31/Hrs_Wkd_NS!Q5)</f>
        <v>2.947990732603659</v>
      </c>
      <c r="R5" s="24">
        <f>IF(ISERROR(Tot_K_NS!R31/Hrs_Wkd_NS!R5),"..",Tot_K_NS!R31/Hrs_Wkd_NS!R5)</f>
        <v>4.2318369557857674</v>
      </c>
      <c r="S5" s="24" t="str">
        <f>IF(ISERROR(Tot_K_NS!S31/Hrs_Wkd_NS!S5),"..",Tot_K_NS!S31/Hrs_Wkd_NS!S5)</f>
        <v>..</v>
      </c>
      <c r="T5" s="24">
        <f>IF(ISERROR(Tot_K_NS!T31/Hrs_Wkd_NS!T5),"..",Tot_K_NS!T31/Hrs_Wkd_NS!T5)</f>
        <v>5.1232078853046588</v>
      </c>
      <c r="U5" s="23">
        <f>IF(ISERROR(Tot_K_NS!U31/Hrs_Wkd_NS!U5),"..",Tot_K_NS!U31/Hrs_Wkd_NS!U5)</f>
        <v>2.2048622580432053</v>
      </c>
      <c r="V5" s="24">
        <f>IF(ISERROR(Tot_K_NS!V31/Hrs_Wkd_NS!V5),"..",Tot_K_NS!V31/Hrs_Wkd_NS!V5)</f>
        <v>30.010858016382201</v>
      </c>
      <c r="W5" s="24">
        <f>IF(ISERROR(Tot_K_NS!W31/Hrs_Wkd_NS!W5),"..",Tot_K_NS!W31/Hrs_Wkd_NS!W5)</f>
        <v>96.149727586166321</v>
      </c>
      <c r="X5" s="24" t="str">
        <f>IF(ISERROR(Tot_K_NS!X31/Hrs_Wkd_NS!X5),"..",Tot_K_NS!X31/Hrs_Wkd_NS!X5)</f>
        <v>..</v>
      </c>
      <c r="Y5" s="11" t="str">
        <f>IF(ISERROR(Tot_K_NS!Y31/Hrs_Wkd_NS!Y5),"..",Tot_K_NS!Y31/Hrs_Wkd_NS!Y5)</f>
        <v>..</v>
      </c>
    </row>
    <row r="6" spans="1:25">
      <c r="A6" s="5">
        <v>1998</v>
      </c>
      <c r="B6" s="28">
        <f>IF(ISERROR(Tot_K_NS!B32/Hrs_Wkd_NS!B6),"..",Tot_K_NS!B32/Hrs_Wkd_NS!B6)</f>
        <v>31.028769907226884</v>
      </c>
      <c r="C6" s="22" t="str">
        <f>IF(ISERROR(Tot_K_NS!C32/Hrs_Wkd_NS!C6),"..",Tot_K_NS!C32/Hrs_Wkd_NS!C6)</f>
        <v>..</v>
      </c>
      <c r="D6" s="24">
        <f>IF(ISERROR(Tot_K_NS!D32/Hrs_Wkd_NS!D6),"..",Tot_K_NS!D32/Hrs_Wkd_NS!D6)</f>
        <v>29.668593814172436</v>
      </c>
      <c r="E6" s="24">
        <f>IF(ISERROR(Tot_K_NS!E32/Hrs_Wkd_NS!E6),"..",Tot_K_NS!E32/Hrs_Wkd_NS!E6)</f>
        <v>427.88276745675847</v>
      </c>
      <c r="F6" s="24" t="str">
        <f>IF(ISERROR(Tot_K_NS!F32/Hrs_Wkd_NS!F6),"..",Tot_K_NS!F32/Hrs_Wkd_NS!F6)</f>
        <v>..</v>
      </c>
      <c r="G6" s="24">
        <f>IF(ISERROR(Tot_K_NS!G32/Hrs_Wkd_NS!G6),"..",Tot_K_NS!G32/Hrs_Wkd_NS!G6)</f>
        <v>5.4467404716800774</v>
      </c>
      <c r="H6" s="24">
        <f>IF(ISERROR(Tot_K_NS!H32/Hrs_Wkd_NS!H6),"..",Tot_K_NS!H32/Hrs_Wkd_NS!H6)</f>
        <v>41.438561717452288</v>
      </c>
      <c r="I6" s="24" t="str">
        <f>IF(ISERROR(Tot_K_NS!I32/Hrs_Wkd_NS!I6),"..",Tot_K_NS!I32/Hrs_Wkd_NS!I6)</f>
        <v>..</v>
      </c>
      <c r="J6" s="23" t="str">
        <f>IF(ISERROR(Tot_K_NS!J32/Hrs_Wkd_NS!J6),"..",Tot_K_NS!J32/Hrs_Wkd_NS!J6)</f>
        <v>..</v>
      </c>
      <c r="K6" s="24" t="str">
        <f>IF(ISERROR(Tot_K_NS!K32/Hrs_Wkd_NS!K6),"..",Tot_K_NS!K32/Hrs_Wkd_NS!K6)</f>
        <v>..</v>
      </c>
      <c r="L6" s="24">
        <f>IF(ISERROR(Tot_K_NS!L32/Hrs_Wkd_NS!L6),"..",Tot_K_NS!L32/Hrs_Wkd_NS!L6)</f>
        <v>12.947362131803789</v>
      </c>
      <c r="M6" s="24">
        <f>IF(ISERROR(Tot_K_NS!M32/Hrs_Wkd_NS!M6),"..",Tot_K_NS!M32/Hrs_Wkd_NS!M6)</f>
        <v>8.677565318931542</v>
      </c>
      <c r="N6" s="24">
        <f>IF(ISERROR(Tot_K_NS!N32/Hrs_Wkd_NS!N6),"..",Tot_K_NS!N32/Hrs_Wkd_NS!N6)</f>
        <v>34.12996443759171</v>
      </c>
      <c r="O6" s="24">
        <f>IF(ISERROR(Tot_K_NS!O32/Hrs_Wkd_NS!O6),"..",Tot_K_NS!O32/Hrs_Wkd_NS!O6)</f>
        <v>77.769840238992074</v>
      </c>
      <c r="P6" s="24">
        <f>IF(ISERROR(Tot_K_NS!P32/Hrs_Wkd_NS!P6),"..",Tot_K_NS!P32/Hrs_Wkd_NS!P6)</f>
        <v>28.510234678579078</v>
      </c>
      <c r="Q6" s="24">
        <f>IF(ISERROR(Tot_K_NS!Q32/Hrs_Wkd_NS!Q6),"..",Tot_K_NS!Q32/Hrs_Wkd_NS!Q6)</f>
        <v>4.433039532894492</v>
      </c>
      <c r="R6" s="24">
        <f>IF(ISERROR(Tot_K_NS!R32/Hrs_Wkd_NS!R6),"..",Tot_K_NS!R32/Hrs_Wkd_NS!R6)</f>
        <v>3.3290054531290574</v>
      </c>
      <c r="S6" s="24" t="str">
        <f>IF(ISERROR(Tot_K_NS!S32/Hrs_Wkd_NS!S6),"..",Tot_K_NS!S32/Hrs_Wkd_NS!S6)</f>
        <v>..</v>
      </c>
      <c r="T6" s="24">
        <f>IF(ISERROR(Tot_K_NS!T32/Hrs_Wkd_NS!T6),"..",Tot_K_NS!T32/Hrs_Wkd_NS!T6)</f>
        <v>5.1119988869675828</v>
      </c>
      <c r="U6" s="23">
        <f>IF(ISERROR(Tot_K_NS!U32/Hrs_Wkd_NS!U6),"..",Tot_K_NS!U32/Hrs_Wkd_NS!U6)</f>
        <v>2.2215964204136549</v>
      </c>
      <c r="V6" s="24">
        <f>IF(ISERROR(Tot_K_NS!V32/Hrs_Wkd_NS!V6),"..",Tot_K_NS!V32/Hrs_Wkd_NS!V6)</f>
        <v>30.194603470465534</v>
      </c>
      <c r="W6" s="24">
        <f>IF(ISERROR(Tot_K_NS!W32/Hrs_Wkd_NS!W6),"..",Tot_K_NS!W32/Hrs_Wkd_NS!W6)</f>
        <v>108.63543638017057</v>
      </c>
      <c r="X6" s="24" t="str">
        <f>IF(ISERROR(Tot_K_NS!X32/Hrs_Wkd_NS!X6),"..",Tot_K_NS!X32/Hrs_Wkd_NS!X6)</f>
        <v>..</v>
      </c>
      <c r="Y6" s="11" t="str">
        <f>IF(ISERROR(Tot_K_NS!Y32/Hrs_Wkd_NS!Y6),"..",Tot_K_NS!Y32/Hrs_Wkd_NS!Y6)</f>
        <v>..</v>
      </c>
    </row>
    <row r="7" spans="1:25">
      <c r="A7" s="5">
        <v>1999</v>
      </c>
      <c r="B7" s="28">
        <f>IF(ISERROR(Tot_K_NS!B33/Hrs_Wkd_NS!B7),"..",Tot_K_NS!B33/Hrs_Wkd_NS!B7)</f>
        <v>33.261627804040302</v>
      </c>
      <c r="C7" s="22" t="str">
        <f>IF(ISERROR(Tot_K_NS!C33/Hrs_Wkd_NS!C7),"..",Tot_K_NS!C33/Hrs_Wkd_NS!C7)</f>
        <v>..</v>
      </c>
      <c r="D7" s="24">
        <f>IF(ISERROR(Tot_K_NS!D33/Hrs_Wkd_NS!D7),"..",Tot_K_NS!D33/Hrs_Wkd_NS!D7)</f>
        <v>29.131556854575415</v>
      </c>
      <c r="E7" s="24">
        <f>IF(ISERROR(Tot_K_NS!E33/Hrs_Wkd_NS!E7),"..",Tot_K_NS!E33/Hrs_Wkd_NS!E7)</f>
        <v>591.55939384063879</v>
      </c>
      <c r="F7" s="24" t="str">
        <f>IF(ISERROR(Tot_K_NS!F33/Hrs_Wkd_NS!F7),"..",Tot_K_NS!F33/Hrs_Wkd_NS!F7)</f>
        <v>..</v>
      </c>
      <c r="G7" s="24">
        <f>IF(ISERROR(Tot_K_NS!G33/Hrs_Wkd_NS!G7),"..",Tot_K_NS!G33/Hrs_Wkd_NS!G7)</f>
        <v>5.5050985278205848</v>
      </c>
      <c r="H7" s="24">
        <f>IF(ISERROR(Tot_K_NS!H33/Hrs_Wkd_NS!H7),"..",Tot_K_NS!H33/Hrs_Wkd_NS!H7)</f>
        <v>37.642802494910327</v>
      </c>
      <c r="I7" s="24" t="str">
        <f>IF(ISERROR(Tot_K_NS!I33/Hrs_Wkd_NS!I7),"..",Tot_K_NS!I33/Hrs_Wkd_NS!I7)</f>
        <v>..</v>
      </c>
      <c r="J7" s="23" t="str">
        <f>IF(ISERROR(Tot_K_NS!J33/Hrs_Wkd_NS!J7),"..",Tot_K_NS!J33/Hrs_Wkd_NS!J7)</f>
        <v>..</v>
      </c>
      <c r="K7" s="24" t="str">
        <f>IF(ISERROR(Tot_K_NS!K33/Hrs_Wkd_NS!K7),"..",Tot_K_NS!K33/Hrs_Wkd_NS!K7)</f>
        <v>..</v>
      </c>
      <c r="L7" s="24">
        <f>IF(ISERROR(Tot_K_NS!L33/Hrs_Wkd_NS!L7),"..",Tot_K_NS!L33/Hrs_Wkd_NS!L7)</f>
        <v>14.555552255650264</v>
      </c>
      <c r="M7" s="24">
        <f>IF(ISERROR(Tot_K_NS!M33/Hrs_Wkd_NS!M7),"..",Tot_K_NS!M33/Hrs_Wkd_NS!M7)</f>
        <v>7.994293977410404</v>
      </c>
      <c r="N7" s="24">
        <f>IF(ISERROR(Tot_K_NS!N33/Hrs_Wkd_NS!N7),"..",Tot_K_NS!N33/Hrs_Wkd_NS!N7)</f>
        <v>43.909456637979325</v>
      </c>
      <c r="O7" s="24">
        <f>IF(ISERROR(Tot_K_NS!O33/Hrs_Wkd_NS!O7),"..",Tot_K_NS!O33/Hrs_Wkd_NS!O7)</f>
        <v>94.984836156520444</v>
      </c>
      <c r="P7" s="24">
        <f>IF(ISERROR(Tot_K_NS!P33/Hrs_Wkd_NS!P7),"..",Tot_K_NS!P33/Hrs_Wkd_NS!P7)</f>
        <v>34.984315667822351</v>
      </c>
      <c r="Q7" s="24">
        <f>IF(ISERROR(Tot_K_NS!Q33/Hrs_Wkd_NS!Q7),"..",Tot_K_NS!Q33/Hrs_Wkd_NS!Q7)</f>
        <v>4.9648927598511303</v>
      </c>
      <c r="R7" s="24">
        <f>IF(ISERROR(Tot_K_NS!R33/Hrs_Wkd_NS!R7),"..",Tot_K_NS!R33/Hrs_Wkd_NS!R7)</f>
        <v>3.5477069056404851</v>
      </c>
      <c r="S7" s="24" t="str">
        <f>IF(ISERROR(Tot_K_NS!S33/Hrs_Wkd_NS!S7),"..",Tot_K_NS!S33/Hrs_Wkd_NS!S7)</f>
        <v>..</v>
      </c>
      <c r="T7" s="24">
        <f>IF(ISERROR(Tot_K_NS!T33/Hrs_Wkd_NS!T7),"..",Tot_K_NS!T33/Hrs_Wkd_NS!T7)</f>
        <v>5.1164658634538158</v>
      </c>
      <c r="U7" s="23">
        <f>IF(ISERROR(Tot_K_NS!U33/Hrs_Wkd_NS!U7),"..",Tot_K_NS!U33/Hrs_Wkd_NS!U7)</f>
        <v>2.5553284856549912</v>
      </c>
      <c r="V7" s="24">
        <f>IF(ISERROR(Tot_K_NS!V33/Hrs_Wkd_NS!V7),"..",Tot_K_NS!V33/Hrs_Wkd_NS!V7)</f>
        <v>32.450160163763357</v>
      </c>
      <c r="W7" s="24">
        <f>IF(ISERROR(Tot_K_NS!W33/Hrs_Wkd_NS!W7),"..",Tot_K_NS!W33/Hrs_Wkd_NS!W7)</f>
        <v>111.69442265996217</v>
      </c>
      <c r="X7" s="24" t="str">
        <f>IF(ISERROR(Tot_K_NS!X33/Hrs_Wkd_NS!X7),"..",Tot_K_NS!X33/Hrs_Wkd_NS!X7)</f>
        <v>..</v>
      </c>
      <c r="Y7" s="11" t="str">
        <f>IF(ISERROR(Tot_K_NS!Y33/Hrs_Wkd_NS!Y7),"..",Tot_K_NS!Y33/Hrs_Wkd_NS!Y7)</f>
        <v>..</v>
      </c>
    </row>
    <row r="8" spans="1:25">
      <c r="A8" s="5">
        <v>2000</v>
      </c>
      <c r="B8" s="28">
        <f>IF(ISERROR(Tot_K_NS!B34/Hrs_Wkd_NS!B8),"..",Tot_K_NS!B34/Hrs_Wkd_NS!B8)</f>
        <v>33.640972494538119</v>
      </c>
      <c r="C8" s="22" t="str">
        <f>IF(ISERROR(Tot_K_NS!C34/Hrs_Wkd_NS!C8),"..",Tot_K_NS!C34/Hrs_Wkd_NS!C8)</f>
        <v>..</v>
      </c>
      <c r="D8" s="24">
        <f>IF(ISERROR(Tot_K_NS!D34/Hrs_Wkd_NS!D8),"..",Tot_K_NS!D34/Hrs_Wkd_NS!D8)</f>
        <v>30.101877362721858</v>
      </c>
      <c r="E8" s="24">
        <f>IF(ISERROR(Tot_K_NS!E34/Hrs_Wkd_NS!E8),"..",Tot_K_NS!E34/Hrs_Wkd_NS!E8)</f>
        <v>740.54106656286501</v>
      </c>
      <c r="F8" s="24" t="str">
        <f>IF(ISERROR(Tot_K_NS!F34/Hrs_Wkd_NS!F8),"..",Tot_K_NS!F34/Hrs_Wkd_NS!F8)</f>
        <v>..</v>
      </c>
      <c r="G8" s="24">
        <f>IF(ISERROR(Tot_K_NS!G34/Hrs_Wkd_NS!G8),"..",Tot_K_NS!G34/Hrs_Wkd_NS!G8)</f>
        <v>6.2208425720620841</v>
      </c>
      <c r="H8" s="24">
        <f>IF(ISERROR(Tot_K_NS!H34/Hrs_Wkd_NS!H8),"..",Tot_K_NS!H34/Hrs_Wkd_NS!H8)</f>
        <v>34.218569503273002</v>
      </c>
      <c r="I8" s="24" t="str">
        <f>IF(ISERROR(Tot_K_NS!I34/Hrs_Wkd_NS!I8),"..",Tot_K_NS!I34/Hrs_Wkd_NS!I8)</f>
        <v>..</v>
      </c>
      <c r="J8" s="23" t="str">
        <f>IF(ISERROR(Tot_K_NS!J34/Hrs_Wkd_NS!J8),"..",Tot_K_NS!J34/Hrs_Wkd_NS!J8)</f>
        <v>..</v>
      </c>
      <c r="K8" s="24" t="str">
        <f>IF(ISERROR(Tot_K_NS!K34/Hrs_Wkd_NS!K8),"..",Tot_K_NS!K34/Hrs_Wkd_NS!K8)</f>
        <v>..</v>
      </c>
      <c r="L8" s="24">
        <f>IF(ISERROR(Tot_K_NS!L34/Hrs_Wkd_NS!L8),"..",Tot_K_NS!L34/Hrs_Wkd_NS!L8)</f>
        <v>17.055708410993756</v>
      </c>
      <c r="M8" s="24">
        <f>IF(ISERROR(Tot_K_NS!M34/Hrs_Wkd_NS!M8),"..",Tot_K_NS!M34/Hrs_Wkd_NS!M8)</f>
        <v>7.7161352193718526</v>
      </c>
      <c r="N8" s="24">
        <f>IF(ISERROR(Tot_K_NS!N34/Hrs_Wkd_NS!N8),"..",Tot_K_NS!N34/Hrs_Wkd_NS!N8)</f>
        <v>49.183125384658418</v>
      </c>
      <c r="O8" s="24">
        <f>IF(ISERROR(Tot_K_NS!O34/Hrs_Wkd_NS!O8),"..",Tot_K_NS!O34/Hrs_Wkd_NS!O8)</f>
        <v>100.92999032810057</v>
      </c>
      <c r="P8" s="24">
        <f>IF(ISERROR(Tot_K_NS!P34/Hrs_Wkd_NS!P8),"..",Tot_K_NS!P34/Hrs_Wkd_NS!P8)</f>
        <v>34.6669832601211</v>
      </c>
      <c r="Q8" s="24">
        <f>IF(ISERROR(Tot_K_NS!Q34/Hrs_Wkd_NS!Q8),"..",Tot_K_NS!Q34/Hrs_Wkd_NS!Q8)</f>
        <v>5.3583770378501443</v>
      </c>
      <c r="R8" s="24">
        <f>IF(ISERROR(Tot_K_NS!R34/Hrs_Wkd_NS!R8),"..",Tot_K_NS!R34/Hrs_Wkd_NS!R8)</f>
        <v>3.2701355569012907</v>
      </c>
      <c r="S8" s="24" t="str">
        <f>IF(ISERROR(Tot_K_NS!S34/Hrs_Wkd_NS!S8),"..",Tot_K_NS!S34/Hrs_Wkd_NS!S8)</f>
        <v>..</v>
      </c>
      <c r="T8" s="24">
        <f>IF(ISERROR(Tot_K_NS!T34/Hrs_Wkd_NS!T8),"..",Tot_K_NS!T34/Hrs_Wkd_NS!T8)</f>
        <v>5.2261792120467865</v>
      </c>
      <c r="U8" s="23">
        <f>IF(ISERROR(Tot_K_NS!U34/Hrs_Wkd_NS!U8),"..",Tot_K_NS!U34/Hrs_Wkd_NS!U8)</f>
        <v>2.4573170731707319</v>
      </c>
      <c r="V8" s="24">
        <f>IF(ISERROR(Tot_K_NS!V34/Hrs_Wkd_NS!V8),"..",Tot_K_NS!V34/Hrs_Wkd_NS!V8)</f>
        <v>32.780393317371065</v>
      </c>
      <c r="W8" s="24">
        <f>IF(ISERROR(Tot_K_NS!W34/Hrs_Wkd_NS!W8),"..",Tot_K_NS!W34/Hrs_Wkd_NS!W8)</f>
        <v>105.41775808729209</v>
      </c>
      <c r="X8" s="24" t="str">
        <f>IF(ISERROR(Tot_K_NS!X34/Hrs_Wkd_NS!X8),"..",Tot_K_NS!X34/Hrs_Wkd_NS!X8)</f>
        <v>..</v>
      </c>
      <c r="Y8" s="11" t="str">
        <f>IF(ISERROR(Tot_K_NS!Y34/Hrs_Wkd_NS!Y8),"..",Tot_K_NS!Y34/Hrs_Wkd_NS!Y8)</f>
        <v>..</v>
      </c>
    </row>
    <row r="9" spans="1:25">
      <c r="A9" s="5">
        <v>2001</v>
      </c>
      <c r="B9" s="28">
        <f>IF(ISERROR(Tot_K_NS!B35/Hrs_Wkd_NS!B9),"..",Tot_K_NS!B35/Hrs_Wkd_NS!B9)</f>
        <v>34.097407207763546</v>
      </c>
      <c r="C9" s="22" t="str">
        <f>IF(ISERROR(Tot_K_NS!C35/Hrs_Wkd_NS!C9),"..",Tot_K_NS!C35/Hrs_Wkd_NS!C9)</f>
        <v>..</v>
      </c>
      <c r="D9" s="24">
        <f>IF(ISERROR(Tot_K_NS!D35/Hrs_Wkd_NS!D9),"..",Tot_K_NS!D35/Hrs_Wkd_NS!D9)</f>
        <v>30.178383380668222</v>
      </c>
      <c r="E9" s="24">
        <f>IF(ISERROR(Tot_K_NS!E35/Hrs_Wkd_NS!E9),"..",Tot_K_NS!E35/Hrs_Wkd_NS!E9)</f>
        <v>701.38087746897395</v>
      </c>
      <c r="F9" s="24" t="str">
        <f>IF(ISERROR(Tot_K_NS!F35/Hrs_Wkd_NS!F9),"..",Tot_K_NS!F35/Hrs_Wkd_NS!F9)</f>
        <v>..</v>
      </c>
      <c r="G9" s="24">
        <f>IF(ISERROR(Tot_K_NS!G35/Hrs_Wkd_NS!G9),"..",Tot_K_NS!G35/Hrs_Wkd_NS!G9)</f>
        <v>5.8548085521502315</v>
      </c>
      <c r="H9" s="24">
        <f>IF(ISERROR(Tot_K_NS!H35/Hrs_Wkd_NS!H9),"..",Tot_K_NS!H35/Hrs_Wkd_NS!H9)</f>
        <v>36.495349468972741</v>
      </c>
      <c r="I9" s="24" t="str">
        <f>IF(ISERROR(Tot_K_NS!I35/Hrs_Wkd_NS!I9),"..",Tot_K_NS!I35/Hrs_Wkd_NS!I9)</f>
        <v>..</v>
      </c>
      <c r="J9" s="23" t="str">
        <f>IF(ISERROR(Tot_K_NS!J35/Hrs_Wkd_NS!J9),"..",Tot_K_NS!J35/Hrs_Wkd_NS!J9)</f>
        <v>..</v>
      </c>
      <c r="K9" s="24" t="str">
        <f>IF(ISERROR(Tot_K_NS!K35/Hrs_Wkd_NS!K9),"..",Tot_K_NS!K35/Hrs_Wkd_NS!K9)</f>
        <v>..</v>
      </c>
      <c r="L9" s="24">
        <f>IF(ISERROR(Tot_K_NS!L35/Hrs_Wkd_NS!L9),"..",Tot_K_NS!L35/Hrs_Wkd_NS!L9)</f>
        <v>15.416519829759549</v>
      </c>
      <c r="M9" s="24">
        <f>IF(ISERROR(Tot_K_NS!M35/Hrs_Wkd_NS!M9),"..",Tot_K_NS!M35/Hrs_Wkd_NS!M9)</f>
        <v>8.5577393174929117</v>
      </c>
      <c r="N9" s="24">
        <f>IF(ISERROR(Tot_K_NS!N35/Hrs_Wkd_NS!N9),"..",Tot_K_NS!N35/Hrs_Wkd_NS!N9)</f>
        <v>50.610815274653305</v>
      </c>
      <c r="O9" s="24">
        <f>IF(ISERROR(Tot_K_NS!O35/Hrs_Wkd_NS!O9),"..",Tot_K_NS!O35/Hrs_Wkd_NS!O9)</f>
        <v>94.964616222101242</v>
      </c>
      <c r="P9" s="24">
        <f>IF(ISERROR(Tot_K_NS!P35/Hrs_Wkd_NS!P9),"..",Tot_K_NS!P35/Hrs_Wkd_NS!P9)</f>
        <v>35.255758300927312</v>
      </c>
      <c r="Q9" s="24">
        <f>IF(ISERROR(Tot_K_NS!Q35/Hrs_Wkd_NS!Q9),"..",Tot_K_NS!Q35/Hrs_Wkd_NS!Q9)</f>
        <v>5.4853308364544313</v>
      </c>
      <c r="R9" s="24">
        <f>IF(ISERROR(Tot_K_NS!R35/Hrs_Wkd_NS!R9),"..",Tot_K_NS!R35/Hrs_Wkd_NS!R9)</f>
        <v>3.1621828741983626</v>
      </c>
      <c r="S9" s="24" t="str">
        <f>IF(ISERROR(Tot_K_NS!S35/Hrs_Wkd_NS!S9),"..",Tot_K_NS!S35/Hrs_Wkd_NS!S9)</f>
        <v>..</v>
      </c>
      <c r="T9" s="24">
        <f>IF(ISERROR(Tot_K_NS!T35/Hrs_Wkd_NS!T9),"..",Tot_K_NS!T35/Hrs_Wkd_NS!T9)</f>
        <v>5.5374925873668284</v>
      </c>
      <c r="U9" s="23">
        <f>IF(ISERROR(Tot_K_NS!U35/Hrs_Wkd_NS!U9),"..",Tot_K_NS!U35/Hrs_Wkd_NS!U9)</f>
        <v>2.6656781846312532</v>
      </c>
      <c r="V9" s="24">
        <f>IF(ISERROR(Tot_K_NS!V35/Hrs_Wkd_NS!V9),"..",Tot_K_NS!V35/Hrs_Wkd_NS!V9)</f>
        <v>33.299795550813322</v>
      </c>
      <c r="W9" s="24">
        <f>IF(ISERROR(Tot_K_NS!W35/Hrs_Wkd_NS!W9),"..",Tot_K_NS!W35/Hrs_Wkd_NS!W9)</f>
        <v>112.85973377134448</v>
      </c>
      <c r="X9" s="24" t="str">
        <f>IF(ISERROR(Tot_K_NS!X35/Hrs_Wkd_NS!X9),"..",Tot_K_NS!X35/Hrs_Wkd_NS!X9)</f>
        <v>..</v>
      </c>
      <c r="Y9" s="11" t="str">
        <f>IF(ISERROR(Tot_K_NS!Y35/Hrs_Wkd_NS!Y9),"..",Tot_K_NS!Y35/Hrs_Wkd_NS!Y9)</f>
        <v>..</v>
      </c>
    </row>
    <row r="10" spans="1:25">
      <c r="A10" s="5">
        <v>2002</v>
      </c>
      <c r="B10" s="28">
        <f>IF(ISERROR(Tot_K_NS!B36/Hrs_Wkd_NS!B10),"..",Tot_K_NS!B36/Hrs_Wkd_NS!B10)</f>
        <v>34.513129093393736</v>
      </c>
      <c r="C10" s="22" t="str">
        <f>IF(ISERROR(Tot_K_NS!C36/Hrs_Wkd_NS!C10),"..",Tot_K_NS!C36/Hrs_Wkd_NS!C10)</f>
        <v>..</v>
      </c>
      <c r="D10" s="24">
        <f>IF(ISERROR(Tot_K_NS!D36/Hrs_Wkd_NS!D10),"..",Tot_K_NS!D36/Hrs_Wkd_NS!D10)</f>
        <v>30.897763578274759</v>
      </c>
      <c r="E10" s="24">
        <f>IF(ISERROR(Tot_K_NS!E36/Hrs_Wkd_NS!E10),"..",Tot_K_NS!E36/Hrs_Wkd_NS!E10)</f>
        <v>822.41775057383336</v>
      </c>
      <c r="F10" s="24" t="str">
        <f>IF(ISERROR(Tot_K_NS!F36/Hrs_Wkd_NS!F10),"..",Tot_K_NS!F36/Hrs_Wkd_NS!F10)</f>
        <v>..</v>
      </c>
      <c r="G10" s="24">
        <f>IF(ISERROR(Tot_K_NS!G36/Hrs_Wkd_NS!G10),"..",Tot_K_NS!G36/Hrs_Wkd_NS!G10)</f>
        <v>5.6370090898960479</v>
      </c>
      <c r="H10" s="24">
        <f>IF(ISERROR(Tot_K_NS!H36/Hrs_Wkd_NS!H10),"..",Tot_K_NS!H36/Hrs_Wkd_NS!H10)</f>
        <v>36.181519785344001</v>
      </c>
      <c r="I10" s="24" t="str">
        <f>IF(ISERROR(Tot_K_NS!I36/Hrs_Wkd_NS!I10),"..",Tot_K_NS!I36/Hrs_Wkd_NS!I10)</f>
        <v>..</v>
      </c>
      <c r="J10" s="23" t="str">
        <f>IF(ISERROR(Tot_K_NS!J36/Hrs_Wkd_NS!J10),"..",Tot_K_NS!J36/Hrs_Wkd_NS!J10)</f>
        <v>..</v>
      </c>
      <c r="K10" s="24" t="str">
        <f>IF(ISERROR(Tot_K_NS!K36/Hrs_Wkd_NS!K10),"..",Tot_K_NS!K36/Hrs_Wkd_NS!K10)</f>
        <v>..</v>
      </c>
      <c r="L10" s="24">
        <f>IF(ISERROR(Tot_K_NS!L36/Hrs_Wkd_NS!L10),"..",Tot_K_NS!L36/Hrs_Wkd_NS!L10)</f>
        <v>14.748973373956817</v>
      </c>
      <c r="M10" s="24">
        <f>IF(ISERROR(Tot_K_NS!M36/Hrs_Wkd_NS!M10),"..",Tot_K_NS!M36/Hrs_Wkd_NS!M10)</f>
        <v>9.2494945089799003</v>
      </c>
      <c r="N10" s="24">
        <f>IF(ISERROR(Tot_K_NS!N36/Hrs_Wkd_NS!N10),"..",Tot_K_NS!N36/Hrs_Wkd_NS!N10)</f>
        <v>51.12240929043729</v>
      </c>
      <c r="O10" s="24">
        <f>IF(ISERROR(Tot_K_NS!O36/Hrs_Wkd_NS!O10),"..",Tot_K_NS!O36/Hrs_Wkd_NS!O10)</f>
        <v>106.94834985940507</v>
      </c>
      <c r="P10" s="24">
        <f>IF(ISERROR(Tot_K_NS!P36/Hrs_Wkd_NS!P10),"..",Tot_K_NS!P36/Hrs_Wkd_NS!P10)</f>
        <v>35.713649190553987</v>
      </c>
      <c r="Q10" s="24">
        <f>IF(ISERROR(Tot_K_NS!Q36/Hrs_Wkd_NS!Q10),"..",Tot_K_NS!Q36/Hrs_Wkd_NS!Q10)</f>
        <v>5.4688650080965697</v>
      </c>
      <c r="R10" s="24">
        <f>IF(ISERROR(Tot_K_NS!R36/Hrs_Wkd_NS!R10),"..",Tot_K_NS!R36/Hrs_Wkd_NS!R10)</f>
        <v>2.8772354342319177</v>
      </c>
      <c r="S10" s="24" t="str">
        <f>IF(ISERROR(Tot_K_NS!S36/Hrs_Wkd_NS!S10),"..",Tot_K_NS!S36/Hrs_Wkd_NS!S10)</f>
        <v>..</v>
      </c>
      <c r="T10" s="24">
        <f>IF(ISERROR(Tot_K_NS!T36/Hrs_Wkd_NS!T10),"..",Tot_K_NS!T36/Hrs_Wkd_NS!T10)</f>
        <v>5.8316440840712689</v>
      </c>
      <c r="U10" s="23">
        <f>IF(ISERROR(Tot_K_NS!U36/Hrs_Wkd_NS!U10),"..",Tot_K_NS!U36/Hrs_Wkd_NS!U10)</f>
        <v>2.6917858423917282</v>
      </c>
      <c r="V10" s="24">
        <f>IF(ISERROR(Tot_K_NS!V36/Hrs_Wkd_NS!V10),"..",Tot_K_NS!V36/Hrs_Wkd_NS!V10)</f>
        <v>33.634645803034012</v>
      </c>
      <c r="W10" s="24">
        <f>IF(ISERROR(Tot_K_NS!W36/Hrs_Wkd_NS!W10),"..",Tot_K_NS!W36/Hrs_Wkd_NS!W10)</f>
        <v>116.1909386235679</v>
      </c>
      <c r="X10" s="24" t="str">
        <f>IF(ISERROR(Tot_K_NS!X36/Hrs_Wkd_NS!X10),"..",Tot_K_NS!X36/Hrs_Wkd_NS!X10)</f>
        <v>..</v>
      </c>
      <c r="Y10" s="11" t="str">
        <f>IF(ISERROR(Tot_K_NS!Y36/Hrs_Wkd_NS!Y10),"..",Tot_K_NS!Y36/Hrs_Wkd_NS!Y10)</f>
        <v>..</v>
      </c>
    </row>
    <row r="11" spans="1:25">
      <c r="A11" s="5">
        <v>2003</v>
      </c>
      <c r="B11" s="28">
        <f>IF(ISERROR(Tot_K_NS!B37/Hrs_Wkd_NS!B11),"..",Tot_K_NS!B37/Hrs_Wkd_NS!B11)</f>
        <v>34.485176144700574</v>
      </c>
      <c r="C11" s="22" t="str">
        <f>IF(ISERROR(Tot_K_NS!C37/Hrs_Wkd_NS!C11),"..",Tot_K_NS!C37/Hrs_Wkd_NS!C11)</f>
        <v>..</v>
      </c>
      <c r="D11" s="24">
        <f>IF(ISERROR(Tot_K_NS!D37/Hrs_Wkd_NS!D11),"..",Tot_K_NS!D37/Hrs_Wkd_NS!D11)</f>
        <v>30.104112600372485</v>
      </c>
      <c r="E11" s="24">
        <f>IF(ISERROR(Tot_K_NS!E37/Hrs_Wkd_NS!E11),"..",Tot_K_NS!E37/Hrs_Wkd_NS!E11)</f>
        <v>778.25487152957407</v>
      </c>
      <c r="F11" s="24" t="str">
        <f>IF(ISERROR(Tot_K_NS!F37/Hrs_Wkd_NS!F11),"..",Tot_K_NS!F37/Hrs_Wkd_NS!F11)</f>
        <v>..</v>
      </c>
      <c r="G11" s="24">
        <f>IF(ISERROR(Tot_K_NS!G37/Hrs_Wkd_NS!G11),"..",Tot_K_NS!G37/Hrs_Wkd_NS!G11)</f>
        <v>5.6402174769521709</v>
      </c>
      <c r="H11" s="24">
        <f>IF(ISERROR(Tot_K_NS!H37/Hrs_Wkd_NS!H11),"..",Tot_K_NS!H37/Hrs_Wkd_NS!H11)</f>
        <v>37.207288862434218</v>
      </c>
      <c r="I11" s="24" t="str">
        <f>IF(ISERROR(Tot_K_NS!I37/Hrs_Wkd_NS!I11),"..",Tot_K_NS!I37/Hrs_Wkd_NS!I11)</f>
        <v>..</v>
      </c>
      <c r="J11" s="23" t="str">
        <f>IF(ISERROR(Tot_K_NS!J37/Hrs_Wkd_NS!J11),"..",Tot_K_NS!J37/Hrs_Wkd_NS!J11)</f>
        <v>..</v>
      </c>
      <c r="K11" s="24" t="str">
        <f>IF(ISERROR(Tot_K_NS!K37/Hrs_Wkd_NS!K11),"..",Tot_K_NS!K37/Hrs_Wkd_NS!K11)</f>
        <v>..</v>
      </c>
      <c r="L11" s="24">
        <f>IF(ISERROR(Tot_K_NS!L37/Hrs_Wkd_NS!L11),"..",Tot_K_NS!L37/Hrs_Wkd_NS!L11)</f>
        <v>14.701290163530285</v>
      </c>
      <c r="M11" s="24">
        <f>IF(ISERROR(Tot_K_NS!M37/Hrs_Wkd_NS!M11),"..",Tot_K_NS!M37/Hrs_Wkd_NS!M11)</f>
        <v>9.7859572717329133</v>
      </c>
      <c r="N11" s="24">
        <f>IF(ISERROR(Tot_K_NS!N37/Hrs_Wkd_NS!N11),"..",Tot_K_NS!N37/Hrs_Wkd_NS!N11)</f>
        <v>43.567887494941317</v>
      </c>
      <c r="O11" s="24">
        <f>IF(ISERROR(Tot_K_NS!O37/Hrs_Wkd_NS!O11),"..",Tot_K_NS!O37/Hrs_Wkd_NS!O11)</f>
        <v>111.80620155038758</v>
      </c>
      <c r="P11" s="24">
        <f>IF(ISERROR(Tot_K_NS!P37/Hrs_Wkd_NS!P11),"..",Tot_K_NS!P37/Hrs_Wkd_NS!P11)</f>
        <v>36.094464944649445</v>
      </c>
      <c r="Q11" s="24">
        <f>IF(ISERROR(Tot_K_NS!Q37/Hrs_Wkd_NS!Q11),"..",Tot_K_NS!Q37/Hrs_Wkd_NS!Q11)</f>
        <v>5.375232582179037</v>
      </c>
      <c r="R11" s="24">
        <f>IF(ISERROR(Tot_K_NS!R37/Hrs_Wkd_NS!R11),"..",Tot_K_NS!R37/Hrs_Wkd_NS!R11)</f>
        <v>2.9421379535796013</v>
      </c>
      <c r="S11" s="24" t="str">
        <f>IF(ISERROR(Tot_K_NS!S37/Hrs_Wkd_NS!S11),"..",Tot_K_NS!S37/Hrs_Wkd_NS!S11)</f>
        <v>..</v>
      </c>
      <c r="T11" s="24">
        <f>IF(ISERROR(Tot_K_NS!T37/Hrs_Wkd_NS!T11),"..",Tot_K_NS!T37/Hrs_Wkd_NS!T11)</f>
        <v>5.7023557272840586</v>
      </c>
      <c r="U11" s="23">
        <f>IF(ISERROR(Tot_K_NS!U37/Hrs_Wkd_NS!U11),"..",Tot_K_NS!U37/Hrs_Wkd_NS!U11)</f>
        <v>2.9161210814141567</v>
      </c>
      <c r="V11" s="24">
        <f>IF(ISERROR(Tot_K_NS!V37/Hrs_Wkd_NS!V11),"..",Tot_K_NS!V37/Hrs_Wkd_NS!V11)</f>
        <v>33.567148860017717</v>
      </c>
      <c r="W11" s="24">
        <f>IF(ISERROR(Tot_K_NS!W37/Hrs_Wkd_NS!W11),"..",Tot_K_NS!W37/Hrs_Wkd_NS!W11)</f>
        <v>120.37382735886953</v>
      </c>
      <c r="X11" s="24" t="str">
        <f>IF(ISERROR(Tot_K_NS!X37/Hrs_Wkd_NS!X11),"..",Tot_K_NS!X37/Hrs_Wkd_NS!X11)</f>
        <v>..</v>
      </c>
      <c r="Y11" s="11" t="str">
        <f>IF(ISERROR(Tot_K_NS!Y37/Hrs_Wkd_NS!Y11),"..",Tot_K_NS!Y37/Hrs_Wkd_NS!Y11)</f>
        <v>..</v>
      </c>
    </row>
    <row r="12" spans="1:25">
      <c r="A12" s="5">
        <v>2004</v>
      </c>
      <c r="B12" s="28">
        <f>IF(ISERROR(Tot_K_NS!B38/Hrs_Wkd_NS!B12),"..",Tot_K_NS!B38/Hrs_Wkd_NS!B12)</f>
        <v>34.157779841765937</v>
      </c>
      <c r="C12" s="22" t="str">
        <f>IF(ISERROR(Tot_K_NS!C38/Hrs_Wkd_NS!C12),"..",Tot_K_NS!C38/Hrs_Wkd_NS!C12)</f>
        <v>..</v>
      </c>
      <c r="D12" s="24">
        <f>IF(ISERROR(Tot_K_NS!D38/Hrs_Wkd_NS!D12),"..",Tot_K_NS!D38/Hrs_Wkd_NS!D12)</f>
        <v>31.169522854726026</v>
      </c>
      <c r="E12" s="24">
        <f>IF(ISERROR(Tot_K_NS!E38/Hrs_Wkd_NS!E12),"..",Tot_K_NS!E38/Hrs_Wkd_NS!E12)</f>
        <v>833.6526063731809</v>
      </c>
      <c r="F12" s="24" t="str">
        <f>IF(ISERROR(Tot_K_NS!F38/Hrs_Wkd_NS!F12),"..",Tot_K_NS!F38/Hrs_Wkd_NS!F12)</f>
        <v>..</v>
      </c>
      <c r="G12" s="24">
        <f>IF(ISERROR(Tot_K_NS!G38/Hrs_Wkd_NS!G12),"..",Tot_K_NS!G38/Hrs_Wkd_NS!G12)</f>
        <v>5.7058022253853098</v>
      </c>
      <c r="H12" s="24">
        <f>IF(ISERROR(Tot_K_NS!H38/Hrs_Wkd_NS!H12),"..",Tot_K_NS!H38/Hrs_Wkd_NS!H12)</f>
        <v>36.827883243717771</v>
      </c>
      <c r="I12" s="24" t="str">
        <f>IF(ISERROR(Tot_K_NS!I38/Hrs_Wkd_NS!I12),"..",Tot_K_NS!I38/Hrs_Wkd_NS!I12)</f>
        <v>..</v>
      </c>
      <c r="J12" s="23" t="str">
        <f>IF(ISERROR(Tot_K_NS!J38/Hrs_Wkd_NS!J12),"..",Tot_K_NS!J38/Hrs_Wkd_NS!J12)</f>
        <v>..</v>
      </c>
      <c r="K12" s="24" t="str">
        <f>IF(ISERROR(Tot_K_NS!K38/Hrs_Wkd_NS!K12),"..",Tot_K_NS!K38/Hrs_Wkd_NS!K12)</f>
        <v>..</v>
      </c>
      <c r="L12" s="24">
        <f>IF(ISERROR(Tot_K_NS!L38/Hrs_Wkd_NS!L12),"..",Tot_K_NS!L38/Hrs_Wkd_NS!L12)</f>
        <v>14.673734834408133</v>
      </c>
      <c r="M12" s="24">
        <f>IF(ISERROR(Tot_K_NS!M38/Hrs_Wkd_NS!M12),"..",Tot_K_NS!M38/Hrs_Wkd_NS!M12)</f>
        <v>10.466144947260974</v>
      </c>
      <c r="N12" s="24">
        <f>IF(ISERROR(Tot_K_NS!N38/Hrs_Wkd_NS!N12),"..",Tot_K_NS!N38/Hrs_Wkd_NS!N12)</f>
        <v>45.160414744042129</v>
      </c>
      <c r="O12" s="24">
        <f>IF(ISERROR(Tot_K_NS!O38/Hrs_Wkd_NS!O12),"..",Tot_K_NS!O38/Hrs_Wkd_NS!O12)</f>
        <v>101.17989803350328</v>
      </c>
      <c r="P12" s="24">
        <f>IF(ISERROR(Tot_K_NS!P38/Hrs_Wkd_NS!P12),"..",Tot_K_NS!P38/Hrs_Wkd_NS!P12)</f>
        <v>34.085657931811774</v>
      </c>
      <c r="Q12" s="24">
        <f>IF(ISERROR(Tot_K_NS!Q38/Hrs_Wkd_NS!Q12),"..",Tot_K_NS!Q38/Hrs_Wkd_NS!Q12)</f>
        <v>4.8217900742285753</v>
      </c>
      <c r="R12" s="24">
        <f>IF(ISERROR(Tot_K_NS!R38/Hrs_Wkd_NS!R12),"..",Tot_K_NS!R38/Hrs_Wkd_NS!R12)</f>
        <v>3.1396023577558561</v>
      </c>
      <c r="S12" s="24" t="str">
        <f>IF(ISERROR(Tot_K_NS!S38/Hrs_Wkd_NS!S12),"..",Tot_K_NS!S38/Hrs_Wkd_NS!S12)</f>
        <v>..</v>
      </c>
      <c r="T12" s="24">
        <f>IF(ISERROR(Tot_K_NS!T38/Hrs_Wkd_NS!T12),"..",Tot_K_NS!T38/Hrs_Wkd_NS!T12)</f>
        <v>6.2402596016310499</v>
      </c>
      <c r="U12" s="23">
        <f>IF(ISERROR(Tot_K_NS!U38/Hrs_Wkd_NS!U12),"..",Tot_K_NS!U38/Hrs_Wkd_NS!U12)</f>
        <v>3.0015899272487836</v>
      </c>
      <c r="V12" s="24">
        <f>IF(ISERROR(Tot_K_NS!V38/Hrs_Wkd_NS!V12),"..",Tot_K_NS!V38/Hrs_Wkd_NS!V12)</f>
        <v>33.22085506603041</v>
      </c>
      <c r="W12" s="24">
        <f>IF(ISERROR(Tot_K_NS!W38/Hrs_Wkd_NS!W12),"..",Tot_K_NS!W38/Hrs_Wkd_NS!W12)</f>
        <v>123.28448024847131</v>
      </c>
      <c r="X12" s="24" t="str">
        <f>IF(ISERROR(Tot_K_NS!X38/Hrs_Wkd_NS!X12),"..",Tot_K_NS!X38/Hrs_Wkd_NS!X12)</f>
        <v>..</v>
      </c>
      <c r="Y12" s="11" t="str">
        <f>IF(ISERROR(Tot_K_NS!Y38/Hrs_Wkd_NS!Y12),"..",Tot_K_NS!Y38/Hrs_Wkd_NS!Y12)</f>
        <v>..</v>
      </c>
    </row>
    <row r="13" spans="1:25">
      <c r="A13" s="5">
        <v>2005</v>
      </c>
      <c r="B13" s="28">
        <f>IF(ISERROR(Tot_K_NS!B39/Hrs_Wkd_NS!B13),"..",Tot_K_NS!B39/Hrs_Wkd_NS!B13)</f>
        <v>33.934813017173099</v>
      </c>
      <c r="C13" s="22" t="str">
        <f>IF(ISERROR(Tot_K_NS!C39/Hrs_Wkd_NS!C13),"..",Tot_K_NS!C39/Hrs_Wkd_NS!C13)</f>
        <v>..</v>
      </c>
      <c r="D13" s="24">
        <f>IF(ISERROR(Tot_K_NS!D39/Hrs_Wkd_NS!D13),"..",Tot_K_NS!D39/Hrs_Wkd_NS!D13)</f>
        <v>31.849271286116082</v>
      </c>
      <c r="E13" s="24">
        <f>IF(ISERROR(Tot_K_NS!E39/Hrs_Wkd_NS!E13),"..",Tot_K_NS!E39/Hrs_Wkd_NS!E13)</f>
        <v>774.24511545293069</v>
      </c>
      <c r="F13" s="24" t="str">
        <f>IF(ISERROR(Tot_K_NS!F39/Hrs_Wkd_NS!F13),"..",Tot_K_NS!F39/Hrs_Wkd_NS!F13)</f>
        <v>..</v>
      </c>
      <c r="G13" s="24">
        <f>IF(ISERROR(Tot_K_NS!G39/Hrs_Wkd_NS!G13),"..",Tot_K_NS!G39/Hrs_Wkd_NS!G13)</f>
        <v>5.7349723164588573</v>
      </c>
      <c r="H13" s="24">
        <f>IF(ISERROR(Tot_K_NS!H39/Hrs_Wkd_NS!H13),"..",Tot_K_NS!H39/Hrs_Wkd_NS!H13)</f>
        <v>34.258783644955827</v>
      </c>
      <c r="I13" s="24" t="str">
        <f>IF(ISERROR(Tot_K_NS!I39/Hrs_Wkd_NS!I13),"..",Tot_K_NS!I39/Hrs_Wkd_NS!I13)</f>
        <v>..</v>
      </c>
      <c r="J13" s="23" t="str">
        <f>IF(ISERROR(Tot_K_NS!J39/Hrs_Wkd_NS!J13),"..",Tot_K_NS!J39/Hrs_Wkd_NS!J13)</f>
        <v>..</v>
      </c>
      <c r="K13" s="24" t="str">
        <f>IF(ISERROR(Tot_K_NS!K39/Hrs_Wkd_NS!K13),"..",Tot_K_NS!K39/Hrs_Wkd_NS!K13)</f>
        <v>..</v>
      </c>
      <c r="L13" s="24">
        <f>IF(ISERROR(Tot_K_NS!L39/Hrs_Wkd_NS!L13),"..",Tot_K_NS!L39/Hrs_Wkd_NS!L13)</f>
        <v>14.580757189086796</v>
      </c>
      <c r="M13" s="24">
        <f>IF(ISERROR(Tot_K_NS!M39/Hrs_Wkd_NS!M13),"..",Tot_K_NS!M39/Hrs_Wkd_NS!M13)</f>
        <v>11.352224342974599</v>
      </c>
      <c r="N13" s="24">
        <f>IF(ISERROR(Tot_K_NS!N39/Hrs_Wkd_NS!N13),"..",Tot_K_NS!N39/Hrs_Wkd_NS!N13)</f>
        <v>48.20435002529085</v>
      </c>
      <c r="O13" s="24">
        <f>IF(ISERROR(Tot_K_NS!O39/Hrs_Wkd_NS!O13),"..",Tot_K_NS!O39/Hrs_Wkd_NS!O13)</f>
        <v>101.34637081609628</v>
      </c>
      <c r="P13" s="24">
        <f>IF(ISERROR(Tot_K_NS!P39/Hrs_Wkd_NS!P13),"..",Tot_K_NS!P39/Hrs_Wkd_NS!P13)</f>
        <v>32.01328150307743</v>
      </c>
      <c r="Q13" s="24">
        <f>IF(ISERROR(Tot_K_NS!Q39/Hrs_Wkd_NS!Q13),"..",Tot_K_NS!Q39/Hrs_Wkd_NS!Q13)</f>
        <v>4.973303737476753</v>
      </c>
      <c r="R13" s="24">
        <f>IF(ISERROR(Tot_K_NS!R39/Hrs_Wkd_NS!R13),"..",Tot_K_NS!R39/Hrs_Wkd_NS!R13)</f>
        <v>3.750118076765641</v>
      </c>
      <c r="S13" s="24" t="str">
        <f>IF(ISERROR(Tot_K_NS!S39/Hrs_Wkd_NS!S13),"..",Tot_K_NS!S39/Hrs_Wkd_NS!S13)</f>
        <v>..</v>
      </c>
      <c r="T13" s="24">
        <f>IF(ISERROR(Tot_K_NS!T39/Hrs_Wkd_NS!T13),"..",Tot_K_NS!T39/Hrs_Wkd_NS!T13)</f>
        <v>6.2003179650238476</v>
      </c>
      <c r="U13" s="23">
        <f>IF(ISERROR(Tot_K_NS!U39/Hrs_Wkd_NS!U13),"..",Tot_K_NS!U39/Hrs_Wkd_NS!U13)</f>
        <v>3.3220584682290411</v>
      </c>
      <c r="V13" s="24">
        <f>IF(ISERROR(Tot_K_NS!V39/Hrs_Wkd_NS!V13),"..",Tot_K_NS!V39/Hrs_Wkd_NS!V13)</f>
        <v>32.910674122526466</v>
      </c>
      <c r="W13" s="24">
        <f>IF(ISERROR(Tot_K_NS!W39/Hrs_Wkd_NS!W13),"..",Tot_K_NS!W39/Hrs_Wkd_NS!W13)</f>
        <v>113.4818301723746</v>
      </c>
      <c r="X13" s="24" t="str">
        <f>IF(ISERROR(Tot_K_NS!X39/Hrs_Wkd_NS!X13),"..",Tot_K_NS!X39/Hrs_Wkd_NS!X13)</f>
        <v>..</v>
      </c>
      <c r="Y13" s="11" t="str">
        <f>IF(ISERROR(Tot_K_NS!Y39/Hrs_Wkd_NS!Y13),"..",Tot_K_NS!Y39/Hrs_Wkd_NS!Y13)</f>
        <v>..</v>
      </c>
    </row>
    <row r="14" spans="1:25">
      <c r="A14" s="5">
        <v>2006</v>
      </c>
      <c r="B14" s="28">
        <f>IF(ISERROR(Tot_K_NS!B40/Hrs_Wkd_NS!B14),"..",Tot_K_NS!B40/Hrs_Wkd_NS!B14)</f>
        <v>34.259978257493401</v>
      </c>
      <c r="C14" s="22" t="str">
        <f>IF(ISERROR(Tot_K_NS!C40/Hrs_Wkd_NS!C14),"..",Tot_K_NS!C40/Hrs_Wkd_NS!C14)</f>
        <v>..</v>
      </c>
      <c r="D14" s="24">
        <f>IF(ISERROR(Tot_K_NS!D40/Hrs_Wkd_NS!D14),"..",Tot_K_NS!D40/Hrs_Wkd_NS!D14)</f>
        <v>31.484794275491954</v>
      </c>
      <c r="E14" s="24">
        <f>IF(ISERROR(Tot_K_NS!E40/Hrs_Wkd_NS!E14),"..",Tot_K_NS!E40/Hrs_Wkd_NS!E14)</f>
        <v>696.93773392310311</v>
      </c>
      <c r="F14" s="24" t="str">
        <f>IF(ISERROR(Tot_K_NS!F40/Hrs_Wkd_NS!F14),"..",Tot_K_NS!F40/Hrs_Wkd_NS!F14)</f>
        <v>..</v>
      </c>
      <c r="G14" s="24">
        <f>IF(ISERROR(Tot_K_NS!G40/Hrs_Wkd_NS!G14),"..",Tot_K_NS!G40/Hrs_Wkd_NS!G14)</f>
        <v>6.0348558732723552</v>
      </c>
      <c r="H14" s="24">
        <f>IF(ISERROR(Tot_K_NS!H40/Hrs_Wkd_NS!H14),"..",Tot_K_NS!H40/Hrs_Wkd_NS!H14)</f>
        <v>35.38985616956851</v>
      </c>
      <c r="I14" s="24" t="str">
        <f>IF(ISERROR(Tot_K_NS!I40/Hrs_Wkd_NS!I14),"..",Tot_K_NS!I40/Hrs_Wkd_NS!I14)</f>
        <v>..</v>
      </c>
      <c r="J14" s="23" t="str">
        <f>IF(ISERROR(Tot_K_NS!J40/Hrs_Wkd_NS!J14),"..",Tot_K_NS!J40/Hrs_Wkd_NS!J14)</f>
        <v>..</v>
      </c>
      <c r="K14" s="24" t="str">
        <f>IF(ISERROR(Tot_K_NS!K40/Hrs_Wkd_NS!K14),"..",Tot_K_NS!K40/Hrs_Wkd_NS!K14)</f>
        <v>..</v>
      </c>
      <c r="L14" s="24">
        <f>IF(ISERROR(Tot_K_NS!L40/Hrs_Wkd_NS!L14),"..",Tot_K_NS!L40/Hrs_Wkd_NS!L14)</f>
        <v>15.835308056872039</v>
      </c>
      <c r="M14" s="24">
        <f>IF(ISERROR(Tot_K_NS!M40/Hrs_Wkd_NS!M14),"..",Tot_K_NS!M40/Hrs_Wkd_NS!M14)</f>
        <v>11.763916319917163</v>
      </c>
      <c r="N14" s="24">
        <f>IF(ISERROR(Tot_K_NS!N40/Hrs_Wkd_NS!N14),"..",Tot_K_NS!N40/Hrs_Wkd_NS!N14)</f>
        <v>51.94014268313903</v>
      </c>
      <c r="O14" s="24">
        <f>IF(ISERROR(Tot_K_NS!O40/Hrs_Wkd_NS!O14),"..",Tot_K_NS!O40/Hrs_Wkd_NS!O14)</f>
        <v>107.92063492063492</v>
      </c>
      <c r="P14" s="24">
        <f>IF(ISERROR(Tot_K_NS!P40/Hrs_Wkd_NS!P14),"..",Tot_K_NS!P40/Hrs_Wkd_NS!P14)</f>
        <v>32.469470827679778</v>
      </c>
      <c r="Q14" s="24">
        <f>IF(ISERROR(Tot_K_NS!Q40/Hrs_Wkd_NS!Q14),"..",Tot_K_NS!Q40/Hrs_Wkd_NS!Q14)</f>
        <v>5.4820712136409231</v>
      </c>
      <c r="R14" s="24">
        <f>IF(ISERROR(Tot_K_NS!R40/Hrs_Wkd_NS!R14),"..",Tot_K_NS!R40/Hrs_Wkd_NS!R14)</f>
        <v>3.9598749187281341</v>
      </c>
      <c r="S14" s="24" t="str">
        <f>IF(ISERROR(Tot_K_NS!S40/Hrs_Wkd_NS!S14),"..",Tot_K_NS!S40/Hrs_Wkd_NS!S14)</f>
        <v>..</v>
      </c>
      <c r="T14" s="24">
        <f>IF(ISERROR(Tot_K_NS!T40/Hrs_Wkd_NS!T14),"..",Tot_K_NS!T40/Hrs_Wkd_NS!T14)</f>
        <v>6.5995240523542416</v>
      </c>
      <c r="U14" s="23">
        <f>IF(ISERROR(Tot_K_NS!U40/Hrs_Wkd_NS!U14),"..",Tot_K_NS!U40/Hrs_Wkd_NS!U14)</f>
        <v>3.3059692539717909</v>
      </c>
      <c r="V14" s="24">
        <f>IF(ISERROR(Tot_K_NS!V40/Hrs_Wkd_NS!V14),"..",Tot_K_NS!V40/Hrs_Wkd_NS!V14)</f>
        <v>33.307044573406714</v>
      </c>
      <c r="W14" s="24">
        <f>IF(ISERROR(Tot_K_NS!W40/Hrs_Wkd_NS!W14),"..",Tot_K_NS!W40/Hrs_Wkd_NS!W14)</f>
        <v>116.16763589176719</v>
      </c>
      <c r="X14" s="24" t="str">
        <f>IF(ISERROR(Tot_K_NS!X40/Hrs_Wkd_NS!X14),"..",Tot_K_NS!X40/Hrs_Wkd_NS!X14)</f>
        <v>..</v>
      </c>
      <c r="Y14" s="11" t="str">
        <f>IF(ISERROR(Tot_K_NS!Y40/Hrs_Wkd_NS!Y14),"..",Tot_K_NS!Y40/Hrs_Wkd_NS!Y14)</f>
        <v>..</v>
      </c>
    </row>
    <row r="15" spans="1:25">
      <c r="A15" s="5">
        <v>2007</v>
      </c>
      <c r="B15" s="28">
        <f>IF(ISERROR(Tot_K_NS!B41/Hrs_Wkd_NS!B15),"..",Tot_K_NS!B41/Hrs_Wkd_NS!B15)</f>
        <v>33.24178965948736</v>
      </c>
      <c r="C15" s="22" t="str">
        <f>IF(ISERROR(Tot_K_NS!C41/Hrs_Wkd_NS!C15),"..",Tot_K_NS!C41/Hrs_Wkd_NS!C15)</f>
        <v>..</v>
      </c>
      <c r="D15" s="24">
        <f>IF(ISERROR(Tot_K_NS!D41/Hrs_Wkd_NS!D15),"..",Tot_K_NS!D41/Hrs_Wkd_NS!D15)</f>
        <v>34.527306834672423</v>
      </c>
      <c r="E15" s="24">
        <f>IF(ISERROR(Tot_K_NS!E41/Hrs_Wkd_NS!E15),"..",Tot_K_NS!E41/Hrs_Wkd_NS!E15)</f>
        <v>634.8248352410684</v>
      </c>
      <c r="F15" s="24" t="str">
        <f>IF(ISERROR(Tot_K_NS!F41/Hrs_Wkd_NS!F15),"..",Tot_K_NS!F41/Hrs_Wkd_NS!F15)</f>
        <v>..</v>
      </c>
      <c r="G15" s="24">
        <f>IF(ISERROR(Tot_K_NS!G41/Hrs_Wkd_NS!G15),"..",Tot_K_NS!G41/Hrs_Wkd_NS!G15)</f>
        <v>6.3790350176799366</v>
      </c>
      <c r="H15" s="24">
        <f>IF(ISERROR(Tot_K_NS!H41/Hrs_Wkd_NS!H15),"..",Tot_K_NS!H41/Hrs_Wkd_NS!H15)</f>
        <v>38.23315043249859</v>
      </c>
      <c r="I15" s="24" t="str">
        <f>IF(ISERROR(Tot_K_NS!I41/Hrs_Wkd_NS!I15),"..",Tot_K_NS!I41/Hrs_Wkd_NS!I15)</f>
        <v>..</v>
      </c>
      <c r="J15" s="23" t="str">
        <f>IF(ISERROR(Tot_K_NS!J41/Hrs_Wkd_NS!J15),"..",Tot_K_NS!J41/Hrs_Wkd_NS!J15)</f>
        <v>..</v>
      </c>
      <c r="K15" s="24" t="str">
        <f>IF(ISERROR(Tot_K_NS!K41/Hrs_Wkd_NS!K15),"..",Tot_K_NS!K41/Hrs_Wkd_NS!K15)</f>
        <v>..</v>
      </c>
      <c r="L15" s="24">
        <f>IF(ISERROR(Tot_K_NS!L41/Hrs_Wkd_NS!L15),"..",Tot_K_NS!L41/Hrs_Wkd_NS!L15)</f>
        <v>15.516047102285846</v>
      </c>
      <c r="M15" s="24">
        <f>IF(ISERROR(Tot_K_NS!M41/Hrs_Wkd_NS!M15),"..",Tot_K_NS!M41/Hrs_Wkd_NS!M15)</f>
        <v>12.132281362123473</v>
      </c>
      <c r="N15" s="24">
        <f>IF(ISERROR(Tot_K_NS!N41/Hrs_Wkd_NS!N15),"..",Tot_K_NS!N41/Hrs_Wkd_NS!N15)</f>
        <v>49.830689241434477</v>
      </c>
      <c r="O15" s="24">
        <f>IF(ISERROR(Tot_K_NS!O41/Hrs_Wkd_NS!O15),"..",Tot_K_NS!O41/Hrs_Wkd_NS!O15)</f>
        <v>96.014740002729624</v>
      </c>
      <c r="P15" s="24">
        <f>IF(ISERROR(Tot_K_NS!P41/Hrs_Wkd_NS!P15),"..",Tot_K_NS!P41/Hrs_Wkd_NS!P15)</f>
        <v>29.664292980671416</v>
      </c>
      <c r="Q15" s="24">
        <f>IF(ISERROR(Tot_K_NS!Q41/Hrs_Wkd_NS!Q15),"..",Tot_K_NS!Q41/Hrs_Wkd_NS!Q15)</f>
        <v>5.9791214591519566</v>
      </c>
      <c r="R15" s="24">
        <f>IF(ISERROR(Tot_K_NS!R41/Hrs_Wkd_NS!R15),"..",Tot_K_NS!R41/Hrs_Wkd_NS!R15)</f>
        <v>5.5390235997760815</v>
      </c>
      <c r="S15" s="24" t="str">
        <f>IF(ISERROR(Tot_K_NS!S41/Hrs_Wkd_NS!S15),"..",Tot_K_NS!S41/Hrs_Wkd_NS!S15)</f>
        <v>..</v>
      </c>
      <c r="T15" s="24">
        <f>IF(ISERROR(Tot_K_NS!T41/Hrs_Wkd_NS!T15),"..",Tot_K_NS!T41/Hrs_Wkd_NS!T15)</f>
        <v>6.7356440765649248</v>
      </c>
      <c r="U15" s="23">
        <f>IF(ISERROR(Tot_K_NS!U41/Hrs_Wkd_NS!U15),"..",Tot_K_NS!U41/Hrs_Wkd_NS!U15)</f>
        <v>3.0257576490701763</v>
      </c>
      <c r="V15" s="24">
        <f>IF(ISERROR(Tot_K_NS!V41/Hrs_Wkd_NS!V15),"..",Tot_K_NS!V41/Hrs_Wkd_NS!V15)</f>
        <v>32.237196674421391</v>
      </c>
      <c r="W15" s="24">
        <f>IF(ISERROR(Tot_K_NS!W41/Hrs_Wkd_NS!W15),"..",Tot_K_NS!W41/Hrs_Wkd_NS!W15)</f>
        <v>114.50314434629408</v>
      </c>
      <c r="X15" s="24" t="str">
        <f>IF(ISERROR(Tot_K_NS!X41/Hrs_Wkd_NS!X15),"..",Tot_K_NS!X41/Hrs_Wkd_NS!X15)</f>
        <v>..</v>
      </c>
      <c r="Y15" s="11" t="str">
        <f>IF(ISERROR(Tot_K_NS!Y41/Hrs_Wkd_NS!Y15),"..",Tot_K_NS!Y41/Hrs_Wkd_NS!Y15)</f>
        <v>..</v>
      </c>
    </row>
    <row r="16" spans="1:25">
      <c r="A16" s="5">
        <v>2008</v>
      </c>
      <c r="B16" s="28">
        <f>IF(ISERROR(Tot_K_NS!B42/Hrs_Wkd_NS!B16),"..",Tot_K_NS!B42/Hrs_Wkd_NS!B16)</f>
        <v>32.694260793372628</v>
      </c>
      <c r="C16" s="22" t="str">
        <f>IF(ISERROR(Tot_K_NS!C42/Hrs_Wkd_NS!C16),"..",Tot_K_NS!C42/Hrs_Wkd_NS!C16)</f>
        <v>..</v>
      </c>
      <c r="D16" s="24">
        <f>IF(ISERROR(Tot_K_NS!D42/Hrs_Wkd_NS!D16),"..",Tot_K_NS!D42/Hrs_Wkd_NS!D16)</f>
        <v>35.307650173452615</v>
      </c>
      <c r="E16" s="24">
        <f>IF(ISERROR(Tot_K_NS!E42/Hrs_Wkd_NS!E16),"..",Tot_K_NS!E42/Hrs_Wkd_NS!E16)</f>
        <v>457.90135531647337</v>
      </c>
      <c r="F16" s="24" t="str">
        <f>IF(ISERROR(Tot_K_NS!F42/Hrs_Wkd_NS!F16),"..",Tot_K_NS!F42/Hrs_Wkd_NS!F16)</f>
        <v>..</v>
      </c>
      <c r="G16" s="24">
        <f>IF(ISERROR(Tot_K_NS!G42/Hrs_Wkd_NS!G16),"..",Tot_K_NS!G42/Hrs_Wkd_NS!G16)</f>
        <v>6.4214037678068516</v>
      </c>
      <c r="H16" s="24">
        <f>IF(ISERROR(Tot_K_NS!H42/Hrs_Wkd_NS!H16),"..",Tot_K_NS!H42/Hrs_Wkd_NS!H16)</f>
        <v>37.344094922737305</v>
      </c>
      <c r="I16" s="24" t="str">
        <f>IF(ISERROR(Tot_K_NS!I42/Hrs_Wkd_NS!I16),"..",Tot_K_NS!I42/Hrs_Wkd_NS!I16)</f>
        <v>..</v>
      </c>
      <c r="J16" s="23" t="str">
        <f>IF(ISERROR(Tot_K_NS!J42/Hrs_Wkd_NS!J16),"..",Tot_K_NS!J42/Hrs_Wkd_NS!J16)</f>
        <v>..</v>
      </c>
      <c r="K16" s="24" t="str">
        <f>IF(ISERROR(Tot_K_NS!K42/Hrs_Wkd_NS!K16),"..",Tot_K_NS!K42/Hrs_Wkd_NS!K16)</f>
        <v>..</v>
      </c>
      <c r="L16" s="24">
        <f>IF(ISERROR(Tot_K_NS!L42/Hrs_Wkd_NS!L16),"..",Tot_K_NS!L42/Hrs_Wkd_NS!L16)</f>
        <v>15.275270758122742</v>
      </c>
      <c r="M16" s="24">
        <f>IF(ISERROR(Tot_K_NS!M42/Hrs_Wkd_NS!M16),"..",Tot_K_NS!M42/Hrs_Wkd_NS!M16)</f>
        <v>12.772076606314137</v>
      </c>
      <c r="N16" s="24">
        <f>IF(ISERROR(Tot_K_NS!N42/Hrs_Wkd_NS!N16),"..",Tot_K_NS!N42/Hrs_Wkd_NS!N16)</f>
        <v>54.940124038983683</v>
      </c>
      <c r="O16" s="24">
        <f>IF(ISERROR(Tot_K_NS!O42/Hrs_Wkd_NS!O16),"..",Tot_K_NS!O42/Hrs_Wkd_NS!O16)</f>
        <v>89.397226056662063</v>
      </c>
      <c r="P16" s="24">
        <f>IF(ISERROR(Tot_K_NS!P42/Hrs_Wkd_NS!P16),"..",Tot_K_NS!P42/Hrs_Wkd_NS!P16)</f>
        <v>29.028632729687619</v>
      </c>
      <c r="Q16" s="24">
        <f>IF(ISERROR(Tot_K_NS!Q42/Hrs_Wkd_NS!Q16),"..",Tot_K_NS!Q42/Hrs_Wkd_NS!Q16)</f>
        <v>6.1147372037100647</v>
      </c>
      <c r="R16" s="24">
        <f>IF(ISERROR(Tot_K_NS!R42/Hrs_Wkd_NS!R16),"..",Tot_K_NS!R42/Hrs_Wkd_NS!R16)</f>
        <v>6.1087643635719138</v>
      </c>
      <c r="S16" s="24" t="str">
        <f>IF(ISERROR(Tot_K_NS!S42/Hrs_Wkd_NS!S16),"..",Tot_K_NS!S42/Hrs_Wkd_NS!S16)</f>
        <v>..</v>
      </c>
      <c r="T16" s="24">
        <f>IF(ISERROR(Tot_K_NS!T42/Hrs_Wkd_NS!T16),"..",Tot_K_NS!T42/Hrs_Wkd_NS!T16)</f>
        <v>7.1740395809080333</v>
      </c>
      <c r="U16" s="23">
        <f>IF(ISERROR(Tot_K_NS!U42/Hrs_Wkd_NS!U16),"..",Tot_K_NS!U42/Hrs_Wkd_NS!U16)</f>
        <v>3.1174102538510167</v>
      </c>
      <c r="V16" s="24">
        <f>IF(ISERROR(Tot_K_NS!V42/Hrs_Wkd_NS!V16),"..",Tot_K_NS!V42/Hrs_Wkd_NS!V16)</f>
        <v>31.710706493497693</v>
      </c>
      <c r="W16" s="24">
        <f>IF(ISERROR(Tot_K_NS!W42/Hrs_Wkd_NS!W16),"..",Tot_K_NS!W42/Hrs_Wkd_NS!W16)</f>
        <v>107.91411116868093</v>
      </c>
      <c r="X16" s="24" t="str">
        <f>IF(ISERROR(Tot_K_NS!X42/Hrs_Wkd_NS!X16),"..",Tot_K_NS!X42/Hrs_Wkd_NS!X16)</f>
        <v>..</v>
      </c>
      <c r="Y16" s="11" t="str">
        <f>IF(ISERROR(Tot_K_NS!Y42/Hrs_Wkd_NS!Y16),"..",Tot_K_NS!Y42/Hrs_Wkd_NS!Y16)</f>
        <v>..</v>
      </c>
    </row>
    <row r="17" spans="1:25">
      <c r="A17" s="5">
        <v>2009</v>
      </c>
      <c r="B17" s="28">
        <f>IF(ISERROR(Tot_K_NS!B43/Hrs_Wkd_NS!B17),"..",Tot_K_NS!B43/Hrs_Wkd_NS!B17)</f>
        <v>32.611534422874989</v>
      </c>
      <c r="C17" s="22" t="str">
        <f>IF(ISERROR(Tot_K_NS!C43/Hrs_Wkd_NS!C17),"..",Tot_K_NS!C43/Hrs_Wkd_NS!C17)</f>
        <v>..</v>
      </c>
      <c r="D17" s="24">
        <f>IF(ISERROR(Tot_K_NS!D43/Hrs_Wkd_NS!D17),"..",Tot_K_NS!D43/Hrs_Wkd_NS!D17)</f>
        <v>35.463972146533457</v>
      </c>
      <c r="E17" s="24">
        <f>IF(ISERROR(Tot_K_NS!E43/Hrs_Wkd_NS!E17),"..",Tot_K_NS!E43/Hrs_Wkd_NS!E17)</f>
        <v>492.59642382148661</v>
      </c>
      <c r="F17" s="24" t="str">
        <f>IF(ISERROR(Tot_K_NS!F43/Hrs_Wkd_NS!F17),"..",Tot_K_NS!F43/Hrs_Wkd_NS!F17)</f>
        <v>..</v>
      </c>
      <c r="G17" s="24">
        <f>IF(ISERROR(Tot_K_NS!G43/Hrs_Wkd_NS!G17),"..",Tot_K_NS!G43/Hrs_Wkd_NS!G17)</f>
        <v>6.5680093729078326</v>
      </c>
      <c r="H17" s="24">
        <f>IF(ISERROR(Tot_K_NS!H43/Hrs_Wkd_NS!H17),"..",Tot_K_NS!H43/Hrs_Wkd_NS!H17)</f>
        <v>37.677240169565856</v>
      </c>
      <c r="I17" s="24" t="str">
        <f>IF(ISERROR(Tot_K_NS!I43/Hrs_Wkd_NS!I17),"..",Tot_K_NS!I43/Hrs_Wkd_NS!I17)</f>
        <v>..</v>
      </c>
      <c r="J17" s="23" t="str">
        <f>IF(ISERROR(Tot_K_NS!J43/Hrs_Wkd_NS!J17),"..",Tot_K_NS!J43/Hrs_Wkd_NS!J17)</f>
        <v>..</v>
      </c>
      <c r="K17" s="24" t="str">
        <f>IF(ISERROR(Tot_K_NS!K43/Hrs_Wkd_NS!K17),"..",Tot_K_NS!K43/Hrs_Wkd_NS!K17)</f>
        <v>..</v>
      </c>
      <c r="L17" s="24">
        <f>IF(ISERROR(Tot_K_NS!L43/Hrs_Wkd_NS!L17),"..",Tot_K_NS!L43/Hrs_Wkd_NS!L17)</f>
        <v>16.346269374023791</v>
      </c>
      <c r="M17" s="24">
        <f>IF(ISERROR(Tot_K_NS!M43/Hrs_Wkd_NS!M17),"..",Tot_K_NS!M43/Hrs_Wkd_NS!M17)</f>
        <v>12.743994509265614</v>
      </c>
      <c r="N17" s="24">
        <f>IF(ISERROR(Tot_K_NS!N43/Hrs_Wkd_NS!N17),"..",Tot_K_NS!N43/Hrs_Wkd_NS!N17)</f>
        <v>56.322840321999273</v>
      </c>
      <c r="O17" s="24">
        <f>IF(ISERROR(Tot_K_NS!O43/Hrs_Wkd_NS!O17),"..",Tot_K_NS!O43/Hrs_Wkd_NS!O17)</f>
        <v>94.307751639028155</v>
      </c>
      <c r="P17" s="24">
        <f>IF(ISERROR(Tot_K_NS!P43/Hrs_Wkd_NS!P17),"..",Tot_K_NS!P43/Hrs_Wkd_NS!P17)</f>
        <v>24.672364672364672</v>
      </c>
      <c r="Q17" s="24">
        <f>IF(ISERROR(Tot_K_NS!Q43/Hrs_Wkd_NS!Q17),"..",Tot_K_NS!Q43/Hrs_Wkd_NS!Q17)</f>
        <v>5.8564105501303017</v>
      </c>
      <c r="R17" s="24">
        <f>IF(ISERROR(Tot_K_NS!R43/Hrs_Wkd_NS!R17),"..",Tot_K_NS!R43/Hrs_Wkd_NS!R17)</f>
        <v>6.761688554268801</v>
      </c>
      <c r="S17" s="24" t="str">
        <f>IF(ISERROR(Tot_K_NS!S43/Hrs_Wkd_NS!S17),"..",Tot_K_NS!S43/Hrs_Wkd_NS!S17)</f>
        <v>..</v>
      </c>
      <c r="T17" s="24">
        <f>IF(ISERROR(Tot_K_NS!T43/Hrs_Wkd_NS!T17),"..",Tot_K_NS!T43/Hrs_Wkd_NS!T17)</f>
        <v>7.3771686834815569</v>
      </c>
      <c r="U17" s="23">
        <f>IF(ISERROR(Tot_K_NS!U43/Hrs_Wkd_NS!U17),"..",Tot_K_NS!U43/Hrs_Wkd_NS!U17)</f>
        <v>2.9608311789668798</v>
      </c>
      <c r="V17" s="24">
        <f>IF(ISERROR(Tot_K_NS!V43/Hrs_Wkd_NS!V17),"..",Tot_K_NS!V43/Hrs_Wkd_NS!V17)</f>
        <v>31.682918281520575</v>
      </c>
      <c r="W17" s="24">
        <f>IF(ISERROR(Tot_K_NS!W43/Hrs_Wkd_NS!W17),"..",Tot_K_NS!W43/Hrs_Wkd_NS!W17)</f>
        <v>114.47115323371676</v>
      </c>
      <c r="X17" s="24" t="str">
        <f>IF(ISERROR(Tot_K_NS!X43/Hrs_Wkd_NS!X17),"..",Tot_K_NS!X43/Hrs_Wkd_NS!X17)</f>
        <v>..</v>
      </c>
      <c r="Y17" s="11" t="str">
        <f>IF(ISERROR(Tot_K_NS!Y43/Hrs_Wkd_NS!Y17),"..",Tot_K_NS!Y43/Hrs_Wkd_NS!Y17)</f>
        <v>..</v>
      </c>
    </row>
    <row r="18" spans="1:25">
      <c r="A18" s="5">
        <v>2010</v>
      </c>
      <c r="B18" s="28">
        <f>IF(ISERROR(Tot_K_NS!B44/Hrs_Wkd_NS!B18),"..",Tot_K_NS!B44/Hrs_Wkd_NS!B18)</f>
        <v>31.823322578872062</v>
      </c>
      <c r="C18" s="22" t="str">
        <f>IF(ISERROR(Tot_K_NS!C44/Hrs_Wkd_NS!C18),"..",Tot_K_NS!C44/Hrs_Wkd_NS!C18)</f>
        <v>..</v>
      </c>
      <c r="D18" s="24">
        <f>IF(ISERROR(Tot_K_NS!D44/Hrs_Wkd_NS!D18),"..",Tot_K_NS!D44/Hrs_Wkd_NS!D18)</f>
        <v>32.86670060359247</v>
      </c>
      <c r="E18" s="24">
        <f>IF(ISERROR(Tot_K_NS!E44/Hrs_Wkd_NS!E18),"..",Tot_K_NS!E44/Hrs_Wkd_NS!E18)</f>
        <v>617.5261655566128</v>
      </c>
      <c r="F18" s="24" t="str">
        <f>IF(ISERROR(Tot_K_NS!F44/Hrs_Wkd_NS!F18),"..",Tot_K_NS!F44/Hrs_Wkd_NS!F18)</f>
        <v>..</v>
      </c>
      <c r="G18" s="24">
        <f>IF(ISERROR(Tot_K_NS!G44/Hrs_Wkd_NS!G18),"..",Tot_K_NS!G44/Hrs_Wkd_NS!G18)</f>
        <v>6.3621255937504086</v>
      </c>
      <c r="H18" s="24">
        <f>IF(ISERROR(Tot_K_NS!H44/Hrs_Wkd_NS!H18),"..",Tot_K_NS!H44/Hrs_Wkd_NS!H18)</f>
        <v>35.040547535515039</v>
      </c>
      <c r="I18" s="24" t="str">
        <f>IF(ISERROR(Tot_K_NS!I44/Hrs_Wkd_NS!I18),"..",Tot_K_NS!I44/Hrs_Wkd_NS!I18)</f>
        <v>..</v>
      </c>
      <c r="J18" s="23" t="str">
        <f>IF(ISERROR(Tot_K_NS!J44/Hrs_Wkd_NS!J18),"..",Tot_K_NS!J44/Hrs_Wkd_NS!J18)</f>
        <v>..</v>
      </c>
      <c r="K18" s="24" t="str">
        <f>IF(ISERROR(Tot_K_NS!K44/Hrs_Wkd_NS!K18),"..",Tot_K_NS!K44/Hrs_Wkd_NS!K18)</f>
        <v>..</v>
      </c>
      <c r="L18" s="24">
        <f>IF(ISERROR(Tot_K_NS!L44/Hrs_Wkd_NS!L18),"..",Tot_K_NS!L44/Hrs_Wkd_NS!L18)</f>
        <v>17.330003958707636</v>
      </c>
      <c r="M18" s="24">
        <f>IF(ISERROR(Tot_K_NS!M44/Hrs_Wkd_NS!M18),"..",Tot_K_NS!M44/Hrs_Wkd_NS!M18)</f>
        <v>12.979681845597105</v>
      </c>
      <c r="N18" s="24">
        <f>IF(ISERROR(Tot_K_NS!N44/Hrs_Wkd_NS!N18),"..",Tot_K_NS!N44/Hrs_Wkd_NS!N18)</f>
        <v>54.46751306945481</v>
      </c>
      <c r="O18" s="24">
        <f>IF(ISERROR(Tot_K_NS!O44/Hrs_Wkd_NS!O18),"..",Tot_K_NS!O44/Hrs_Wkd_NS!O18)</f>
        <v>93.653287251590598</v>
      </c>
      <c r="P18" s="24">
        <f>IF(ISERROR(Tot_K_NS!P44/Hrs_Wkd_NS!P18),"..",Tot_K_NS!P44/Hrs_Wkd_NS!P18)</f>
        <v>20.410952557449964</v>
      </c>
      <c r="Q18" s="24">
        <f>IF(ISERROR(Tot_K_NS!Q44/Hrs_Wkd_NS!Q18),"..",Tot_K_NS!Q44/Hrs_Wkd_NS!Q18)</f>
        <v>5.743290613870272</v>
      </c>
      <c r="R18" s="24">
        <f>IF(ISERROR(Tot_K_NS!R44/Hrs_Wkd_NS!R18),"..",Tot_K_NS!R44/Hrs_Wkd_NS!R18)</f>
        <v>6.2036096570044537</v>
      </c>
      <c r="S18" s="24" t="str">
        <f>IF(ISERROR(Tot_K_NS!S44/Hrs_Wkd_NS!S18),"..",Tot_K_NS!S44/Hrs_Wkd_NS!S18)</f>
        <v>..</v>
      </c>
      <c r="T18" s="24">
        <f>IF(ISERROR(Tot_K_NS!T44/Hrs_Wkd_NS!T18),"..",Tot_K_NS!T44/Hrs_Wkd_NS!T18)</f>
        <v>7.6717273595923139</v>
      </c>
      <c r="U18" s="23">
        <f>IF(ISERROR(Tot_K_NS!U44/Hrs_Wkd_NS!U18),"..",Tot_K_NS!U44/Hrs_Wkd_NS!U18)</f>
        <v>3.011748307447232</v>
      </c>
      <c r="V18" s="24">
        <f>IF(ISERROR(Tot_K_NS!V44/Hrs_Wkd_NS!V18),"..",Tot_K_NS!V44/Hrs_Wkd_NS!V18)</f>
        <v>30.941404457137025</v>
      </c>
      <c r="W18" s="24">
        <f>IF(ISERROR(Tot_K_NS!W44/Hrs_Wkd_NS!W18),"..",Tot_K_NS!W44/Hrs_Wkd_NS!W18)</f>
        <v>115.1570834290381</v>
      </c>
      <c r="X18" s="24" t="str">
        <f>IF(ISERROR(Tot_K_NS!X44/Hrs_Wkd_NS!X18),"..",Tot_K_NS!X44/Hrs_Wkd_NS!X18)</f>
        <v>..</v>
      </c>
      <c r="Y18" s="11" t="str">
        <f>IF(ISERROR(Tot_K_NS!Y44/Hrs_Wkd_NS!Y18),"..",Tot_K_NS!Y44/Hrs_Wkd_NS!Y18)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0.25699157873739775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>
        <f t="shared" si="0"/>
        <v>0.82140885052119916</v>
      </c>
      <c r="E21" s="9">
        <f t="shared" si="0"/>
        <v>7.145313285117405</v>
      </c>
      <c r="F21" s="9" t="str">
        <f t="shared" si="0"/>
        <v>n.a.</v>
      </c>
      <c r="G21" s="9">
        <f t="shared" si="0"/>
        <v>0.92159849753650214</v>
      </c>
      <c r="H21" s="9">
        <f t="shared" si="0"/>
        <v>-1.3501764186727216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>
        <f t="shared" si="0"/>
        <v>2.6625340254401664</v>
      </c>
      <c r="M21" s="9">
        <f t="shared" si="0"/>
        <v>2.8509477970883879</v>
      </c>
      <c r="N21" s="9">
        <f t="shared" si="0"/>
        <v>3.5532889035211568</v>
      </c>
      <c r="O21" s="9">
        <f t="shared" si="0"/>
        <v>0.16883686145843235</v>
      </c>
      <c r="P21" s="9">
        <f t="shared" si="0"/>
        <v>-2.1527721551556245</v>
      </c>
      <c r="Q21" s="9">
        <f t="shared" si="0"/>
        <v>5.2639325211465415</v>
      </c>
      <c r="R21" s="9">
        <f t="shared" si="0"/>
        <v>2.9859828831739987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>
        <f t="shared" si="1"/>
        <v>3.1545888571221647</v>
      </c>
      <c r="U21" s="20">
        <f t="shared" si="1"/>
        <v>2.4278948665386935</v>
      </c>
      <c r="V21" s="9">
        <f t="shared" si="1"/>
        <v>0.23516829542400419</v>
      </c>
      <c r="W21" s="9">
        <f t="shared" si="1"/>
        <v>1.3972913548469634</v>
      </c>
      <c r="X21" s="9" t="str">
        <f t="shared" si="1"/>
        <v>n.a.</v>
      </c>
      <c r="Y21" s="13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3.0080669684262595</v>
      </c>
      <c r="C22" s="9" t="str">
        <f t="shared" si="0"/>
        <v>n.a.</v>
      </c>
      <c r="D22" s="9">
        <f t="shared" si="0"/>
        <v>0.61771703448321169</v>
      </c>
      <c r="E22" s="9">
        <f t="shared" si="0"/>
        <v>43.278723458613968</v>
      </c>
      <c r="F22" s="9" t="str">
        <f t="shared" si="0"/>
        <v>n.a.</v>
      </c>
      <c r="G22" s="9">
        <f t="shared" si="0"/>
        <v>3.2793542672076459</v>
      </c>
      <c r="H22" s="9">
        <f t="shared" si="0"/>
        <v>-6.4635223474751928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>
        <f t="shared" si="0"/>
        <v>11.465964750074086</v>
      </c>
      <c r="M22" s="9">
        <f t="shared" si="0"/>
        <v>-5.0238517277367727</v>
      </c>
      <c r="N22" s="9">
        <f t="shared" si="0"/>
        <v>12.444032475234135</v>
      </c>
      <c r="O22" s="9">
        <f t="shared" si="0"/>
        <v>3.2778374782699515</v>
      </c>
      <c r="P22" s="9">
        <f t="shared" si="0"/>
        <v>8.5745084127507809</v>
      </c>
      <c r="Q22" s="9">
        <f t="shared" si="0"/>
        <v>22.040052294335432</v>
      </c>
      <c r="R22" s="9">
        <f t="shared" si="0"/>
        <v>-8.234604018041658</v>
      </c>
      <c r="S22" s="9" t="str">
        <f t="shared" si="1"/>
        <v>n.a.</v>
      </c>
      <c r="T22" s="9">
        <f t="shared" si="1"/>
        <v>0.66552738791005872</v>
      </c>
      <c r="U22" s="21">
        <f t="shared" si="1"/>
        <v>3.6795837372090689</v>
      </c>
      <c r="V22" s="9">
        <f t="shared" si="1"/>
        <v>2.9860930260750207</v>
      </c>
      <c r="W22" s="9">
        <f t="shared" si="1"/>
        <v>3.1150141989340074</v>
      </c>
      <c r="X22" s="9" t="str">
        <f t="shared" si="1"/>
        <v>n.a.</v>
      </c>
      <c r="Y22" s="13" t="str">
        <f t="shared" si="1"/>
        <v>n.a.</v>
      </c>
    </row>
    <row r="23" spans="1:25">
      <c r="A23" s="29" t="s">
        <v>24</v>
      </c>
      <c r="B23" s="19">
        <f t="shared" si="2"/>
        <v>-0.55391329324628868</v>
      </c>
      <c r="C23" s="9" t="str">
        <f t="shared" si="0"/>
        <v>n.a.</v>
      </c>
      <c r="D23" s="9">
        <f t="shared" si="0"/>
        <v>0.88259676687370003</v>
      </c>
      <c r="E23" s="9">
        <f t="shared" si="0"/>
        <v>-1.8001958381169358</v>
      </c>
      <c r="F23" s="9" t="str">
        <f t="shared" si="0"/>
        <v>n.a.</v>
      </c>
      <c r="G23" s="9">
        <f t="shared" si="0"/>
        <v>0.22482410168238598</v>
      </c>
      <c r="H23" s="9">
        <f t="shared" si="0"/>
        <v>0.23765622890936644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>
        <f t="shared" si="0"/>
        <v>0.15967114183099707</v>
      </c>
      <c r="M23" s="9">
        <f t="shared" si="0"/>
        <v>5.3383282647929464</v>
      </c>
      <c r="N23" s="9">
        <f t="shared" si="0"/>
        <v>1.0257637420158172</v>
      </c>
      <c r="O23" s="9">
        <f t="shared" si="0"/>
        <v>-0.74548320323857276</v>
      </c>
      <c r="P23" s="9">
        <f t="shared" si="0"/>
        <v>-5.1593062255906759</v>
      </c>
      <c r="Q23" s="9">
        <f t="shared" si="0"/>
        <v>0.69612361399173928</v>
      </c>
      <c r="R23" s="9">
        <f t="shared" si="0"/>
        <v>6.6124369925455895</v>
      </c>
      <c r="S23" s="9" t="str">
        <f t="shared" si="1"/>
        <v>n.a.</v>
      </c>
      <c r="T23" s="9">
        <f t="shared" si="1"/>
        <v>3.913239987281214</v>
      </c>
      <c r="U23" s="21">
        <f t="shared" si="1"/>
        <v>2.0553432368506153</v>
      </c>
      <c r="V23" s="9">
        <f t="shared" si="1"/>
        <v>-0.57568986750368145</v>
      </c>
      <c r="W23" s="9">
        <f t="shared" si="1"/>
        <v>0.88757614821783903</v>
      </c>
      <c r="X23" s="9" t="str">
        <f t="shared" si="1"/>
        <v>n.a.</v>
      </c>
      <c r="Y23" s="13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 t="str">
        <f t="shared" ref="C29:Y29" si="3">IF(ISERROR((C5/$B5)*100),"..",(C5/$B5)*100)</f>
        <v>..</v>
      </c>
      <c r="D29" s="24">
        <f t="shared" si="3"/>
        <v>96.009757925339272</v>
      </c>
      <c r="E29" s="24">
        <f t="shared" si="3"/>
        <v>817.9922836188266</v>
      </c>
      <c r="F29" s="24" t="str">
        <f t="shared" si="3"/>
        <v>..</v>
      </c>
      <c r="G29" s="24">
        <f t="shared" si="3"/>
        <v>18.346525943360213</v>
      </c>
      <c r="H29" s="24">
        <f t="shared" si="3"/>
        <v>135.85135855251642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>
        <f t="shared" si="3"/>
        <v>40.011800525653626</v>
      </c>
      <c r="M29" s="24">
        <f t="shared" si="3"/>
        <v>29.261820444853043</v>
      </c>
      <c r="N29" s="24">
        <f t="shared" si="3"/>
        <v>112.39631099602995</v>
      </c>
      <c r="O29" s="24">
        <f t="shared" si="3"/>
        <v>297.67611884288294</v>
      </c>
      <c r="P29" s="24">
        <f t="shared" si="3"/>
        <v>87.998973421790254</v>
      </c>
      <c r="Q29" s="24">
        <f t="shared" si="3"/>
        <v>9.5779217382553394</v>
      </c>
      <c r="R29" s="24">
        <f t="shared" si="3"/>
        <v>13.749094501316442</v>
      </c>
      <c r="S29" s="24" t="str">
        <f t="shared" si="3"/>
        <v>..</v>
      </c>
      <c r="T29" s="24">
        <f t="shared" si="3"/>
        <v>16.645128368813566</v>
      </c>
      <c r="U29" s="23">
        <f t="shared" si="3"/>
        <v>7.1635225706830497</v>
      </c>
      <c r="V29" s="24">
        <f t="shared" si="3"/>
        <v>97.50425813751923</v>
      </c>
      <c r="W29" s="24">
        <f t="shared" si="3"/>
        <v>312.38719843651671</v>
      </c>
      <c r="X29" s="24" t="str">
        <f t="shared" si="3"/>
        <v>..</v>
      </c>
      <c r="Y29" s="13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 t="str">
        <f t="shared" si="4"/>
        <v>..</v>
      </c>
      <c r="D30" s="24">
        <f t="shared" si="4"/>
        <v>95.616403431005324</v>
      </c>
      <c r="E30" s="24">
        <f t="shared" si="4"/>
        <v>1378.987206828011</v>
      </c>
      <c r="F30" s="24" t="str">
        <f t="shared" si="4"/>
        <v>..</v>
      </c>
      <c r="G30" s="24">
        <f t="shared" si="4"/>
        <v>17.553839510767979</v>
      </c>
      <c r="H30" s="24">
        <f t="shared" si="4"/>
        <v>133.54883819548667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>
        <f t="shared" si="4"/>
        <v>41.726959110899948</v>
      </c>
      <c r="M30" s="24">
        <f t="shared" si="4"/>
        <v>27.966191843494435</v>
      </c>
      <c r="N30" s="24">
        <f t="shared" si="4"/>
        <v>109.99457774071324</v>
      </c>
      <c r="O30" s="24">
        <f t="shared" si="4"/>
        <v>250.63784504354061</v>
      </c>
      <c r="P30" s="24">
        <f t="shared" si="4"/>
        <v>91.883225676757434</v>
      </c>
      <c r="Q30" s="24">
        <f t="shared" si="4"/>
        <v>14.28686843258326</v>
      </c>
      <c r="R30" s="24">
        <f t="shared" si="4"/>
        <v>10.728770309240334</v>
      </c>
      <c r="S30" s="24" t="str">
        <f t="shared" si="4"/>
        <v>..</v>
      </c>
      <c r="T30" s="24">
        <f t="shared" si="4"/>
        <v>16.475029149566613</v>
      </c>
      <c r="U30" s="23">
        <f t="shared" si="4"/>
        <v>7.1597953352840609</v>
      </c>
      <c r="V30" s="24">
        <f t="shared" si="4"/>
        <v>97.311635494235091</v>
      </c>
      <c r="W30" s="24">
        <f t="shared" si="4"/>
        <v>350.11196610429727</v>
      </c>
      <c r="X30" s="24" t="str">
        <f t="shared" si="4"/>
        <v>..</v>
      </c>
      <c r="Y30" s="13" t="str">
        <f t="shared" si="4"/>
        <v>..</v>
      </c>
    </row>
    <row r="31" spans="1:25">
      <c r="A31" s="5">
        <v>1999</v>
      </c>
      <c r="B31" s="28">
        <f t="shared" si="4"/>
        <v>100</v>
      </c>
      <c r="C31" s="22" t="str">
        <f t="shared" si="4"/>
        <v>..</v>
      </c>
      <c r="D31" s="24">
        <f t="shared" si="4"/>
        <v>87.583076288998683</v>
      </c>
      <c r="E31" s="24">
        <f t="shared" si="4"/>
        <v>1778.5040387253141</v>
      </c>
      <c r="F31" s="24" t="str">
        <f t="shared" si="4"/>
        <v>..</v>
      </c>
      <c r="G31" s="24">
        <f t="shared" si="4"/>
        <v>16.550899313327889</v>
      </c>
      <c r="H31" s="24">
        <f t="shared" si="4"/>
        <v>113.17185892609214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>
        <f t="shared" si="4"/>
        <v>43.760793492741193</v>
      </c>
      <c r="M31" s="24">
        <f t="shared" si="4"/>
        <v>24.034584309909615</v>
      </c>
      <c r="N31" s="24">
        <f t="shared" si="4"/>
        <v>132.01235037764937</v>
      </c>
      <c r="O31" s="24">
        <f t="shared" si="4"/>
        <v>285.56881435905734</v>
      </c>
      <c r="P31" s="24">
        <f t="shared" si="4"/>
        <v>105.17920492024986</v>
      </c>
      <c r="Q31" s="24">
        <f t="shared" si="4"/>
        <v>14.926788277175188</v>
      </c>
      <c r="R31" s="24">
        <f t="shared" si="4"/>
        <v>10.666065192424359</v>
      </c>
      <c r="S31" s="24" t="str">
        <f t="shared" si="4"/>
        <v>..</v>
      </c>
      <c r="T31" s="24">
        <f t="shared" si="4"/>
        <v>15.382487873405633</v>
      </c>
      <c r="U31" s="23">
        <f t="shared" si="4"/>
        <v>7.6825118142431812</v>
      </c>
      <c r="V31" s="24">
        <f t="shared" si="4"/>
        <v>97.560348985149858</v>
      </c>
      <c r="W31" s="24">
        <f t="shared" si="4"/>
        <v>335.80564161804074</v>
      </c>
      <c r="X31" s="24" t="str">
        <f t="shared" si="4"/>
        <v>..</v>
      </c>
      <c r="Y31" s="13" t="str">
        <f t="shared" si="4"/>
        <v>..</v>
      </c>
    </row>
    <row r="32" spans="1:25">
      <c r="A32" s="5">
        <v>2000</v>
      </c>
      <c r="B32" s="28">
        <f t="shared" si="4"/>
        <v>100</v>
      </c>
      <c r="C32" s="22" t="str">
        <f t="shared" si="4"/>
        <v>..</v>
      </c>
      <c r="D32" s="24">
        <f t="shared" si="4"/>
        <v>89.479807302268497</v>
      </c>
      <c r="E32" s="24">
        <f t="shared" si="4"/>
        <v>2201.3069529517848</v>
      </c>
      <c r="F32" s="24" t="str">
        <f t="shared" si="4"/>
        <v>..</v>
      </c>
      <c r="G32" s="24">
        <f t="shared" si="4"/>
        <v>18.491863078786107</v>
      </c>
      <c r="H32" s="24">
        <f t="shared" si="4"/>
        <v>101.71694504024418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>
        <f t="shared" si="4"/>
        <v>50.699213329111949</v>
      </c>
      <c r="M32" s="24">
        <f t="shared" si="4"/>
        <v>22.936718671330411</v>
      </c>
      <c r="N32" s="24">
        <f t="shared" si="4"/>
        <v>146.20007014554557</v>
      </c>
      <c r="O32" s="24">
        <f t="shared" si="4"/>
        <v>300.02102449472102</v>
      </c>
      <c r="P32" s="24">
        <f t="shared" si="4"/>
        <v>103.04988438057063</v>
      </c>
      <c r="Q32" s="24">
        <f t="shared" si="4"/>
        <v>15.928127638759907</v>
      </c>
      <c r="R32" s="24">
        <f t="shared" si="4"/>
        <v>9.7206926982631767</v>
      </c>
      <c r="S32" s="24" t="str">
        <f t="shared" si="4"/>
        <v>..</v>
      </c>
      <c r="T32" s="24">
        <f t="shared" si="4"/>
        <v>15.535160919902951</v>
      </c>
      <c r="U32" s="23">
        <f t="shared" si="4"/>
        <v>7.3045363761992821</v>
      </c>
      <c r="V32" s="24">
        <f t="shared" si="4"/>
        <v>97.441871880170012</v>
      </c>
      <c r="W32" s="24">
        <f t="shared" si="4"/>
        <v>313.36120887827337</v>
      </c>
      <c r="X32" s="24" t="str">
        <f t="shared" si="4"/>
        <v>..</v>
      </c>
      <c r="Y32" s="13" t="str">
        <f t="shared" si="4"/>
        <v>..</v>
      </c>
    </row>
    <row r="33" spans="1:25">
      <c r="A33" s="5">
        <v>2001</v>
      </c>
      <c r="B33" s="28">
        <f t="shared" si="4"/>
        <v>100</v>
      </c>
      <c r="C33" s="22" t="str">
        <f t="shared" si="4"/>
        <v>..</v>
      </c>
      <c r="D33" s="24">
        <f t="shared" si="4"/>
        <v>88.506387587725413</v>
      </c>
      <c r="E33" s="24">
        <f t="shared" si="4"/>
        <v>2056.9918210944747</v>
      </c>
      <c r="F33" s="24" t="str">
        <f t="shared" si="4"/>
        <v>..</v>
      </c>
      <c r="G33" s="24">
        <f t="shared" si="4"/>
        <v>17.17083212947982</v>
      </c>
      <c r="H33" s="24">
        <f t="shared" si="4"/>
        <v>107.03262346781375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>
        <f t="shared" si="4"/>
        <v>45.213173353102945</v>
      </c>
      <c r="M33" s="24">
        <f t="shared" si="4"/>
        <v>25.097918047987012</v>
      </c>
      <c r="N33" s="24">
        <f t="shared" si="4"/>
        <v>148.43009899922791</v>
      </c>
      <c r="O33" s="24">
        <f t="shared" si="4"/>
        <v>278.50978710334022</v>
      </c>
      <c r="P33" s="24">
        <f t="shared" si="4"/>
        <v>103.39718233150592</v>
      </c>
      <c r="Q33" s="24">
        <f t="shared" si="4"/>
        <v>16.087237375648584</v>
      </c>
      <c r="R33" s="24">
        <f t="shared" si="4"/>
        <v>9.2739687065659755</v>
      </c>
      <c r="S33" s="24" t="str">
        <f t="shared" si="4"/>
        <v>..</v>
      </c>
      <c r="T33" s="24">
        <f t="shared" si="4"/>
        <v>16.240216018847356</v>
      </c>
      <c r="U33" s="23">
        <f t="shared" si="4"/>
        <v>7.817832506702481</v>
      </c>
      <c r="V33" s="24">
        <f t="shared" si="4"/>
        <v>97.660785020719644</v>
      </c>
      <c r="W33" s="24">
        <f t="shared" si="4"/>
        <v>330.9921281804904</v>
      </c>
      <c r="X33" s="24" t="str">
        <f t="shared" si="4"/>
        <v>..</v>
      </c>
      <c r="Y33" s="13" t="str">
        <f t="shared" si="4"/>
        <v>..</v>
      </c>
    </row>
    <row r="34" spans="1:25">
      <c r="A34" s="5">
        <v>2002</v>
      </c>
      <c r="B34" s="28">
        <f t="shared" si="4"/>
        <v>100</v>
      </c>
      <c r="C34" s="22" t="str">
        <f t="shared" si="4"/>
        <v>..</v>
      </c>
      <c r="D34" s="24">
        <f t="shared" si="4"/>
        <v>89.52466609058925</v>
      </c>
      <c r="E34" s="24">
        <f t="shared" si="4"/>
        <v>2382.9127412595426</v>
      </c>
      <c r="F34" s="24" t="str">
        <f t="shared" si="4"/>
        <v>..</v>
      </c>
      <c r="G34" s="24">
        <f t="shared" si="4"/>
        <v>16.332941225474233</v>
      </c>
      <c r="H34" s="24">
        <f t="shared" si="4"/>
        <v>104.83407542513905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>
        <f t="shared" si="4"/>
        <v>42.734384743978381</v>
      </c>
      <c r="M34" s="24">
        <f t="shared" si="4"/>
        <v>26.799930206126614</v>
      </c>
      <c r="N34" s="24">
        <f t="shared" si="4"/>
        <v>148.12452719687707</v>
      </c>
      <c r="O34" s="24">
        <f t="shared" si="4"/>
        <v>309.87729211686104</v>
      </c>
      <c r="P34" s="24">
        <f t="shared" si="4"/>
        <v>103.47844466351226</v>
      </c>
      <c r="Q34" s="24">
        <f t="shared" si="4"/>
        <v>15.84575247668106</v>
      </c>
      <c r="R34" s="24">
        <f t="shared" si="4"/>
        <v>8.3366403157651057</v>
      </c>
      <c r="S34" s="24" t="str">
        <f t="shared" si="4"/>
        <v>..</v>
      </c>
      <c r="T34" s="24">
        <f t="shared" si="4"/>
        <v>16.896886017754682</v>
      </c>
      <c r="U34" s="23">
        <f t="shared" si="4"/>
        <v>7.7993097499437436</v>
      </c>
      <c r="V34" s="24">
        <f t="shared" si="4"/>
        <v>97.454640267526841</v>
      </c>
      <c r="W34" s="24">
        <f t="shared" si="4"/>
        <v>336.65721328585175</v>
      </c>
      <c r="X34" s="24" t="str">
        <f t="shared" si="4"/>
        <v>..</v>
      </c>
      <c r="Y34" s="13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>
        <f t="shared" si="4"/>
        <v>87.295806389548218</v>
      </c>
      <c r="E35" s="24">
        <f t="shared" si="4"/>
        <v>2256.7809085967815</v>
      </c>
      <c r="F35" s="24" t="str">
        <f t="shared" si="4"/>
        <v>..</v>
      </c>
      <c r="G35" s="24">
        <f t="shared" si="4"/>
        <v>16.355484029676091</v>
      </c>
      <c r="H35" s="24">
        <f t="shared" si="4"/>
        <v>107.89357347722859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>
        <f t="shared" si="4"/>
        <v>42.630752709057774</v>
      </c>
      <c r="M35" s="24">
        <f t="shared" si="4"/>
        <v>28.377286607645026</v>
      </c>
      <c r="N35" s="24">
        <f t="shared" si="4"/>
        <v>126.33801640487346</v>
      </c>
      <c r="O35" s="24">
        <f t="shared" si="4"/>
        <v>324.21525434942322</v>
      </c>
      <c r="P35" s="24">
        <f t="shared" si="4"/>
        <v>104.66661035221702</v>
      </c>
      <c r="Q35" s="24">
        <f t="shared" si="4"/>
        <v>15.587081706134951</v>
      </c>
      <c r="R35" s="24">
        <f t="shared" si="4"/>
        <v>8.5316019301578283</v>
      </c>
      <c r="S35" s="24" t="str">
        <f t="shared" si="4"/>
        <v>..</v>
      </c>
      <c r="T35" s="24">
        <f t="shared" si="4"/>
        <v>16.535672322962323</v>
      </c>
      <c r="U35" s="23">
        <f t="shared" si="4"/>
        <v>8.4561582900955674</v>
      </c>
      <c r="V35" s="24">
        <f t="shared" si="4"/>
        <v>97.337907508922697</v>
      </c>
      <c r="W35" s="24">
        <f t="shared" si="4"/>
        <v>349.05962739983767</v>
      </c>
      <c r="X35" s="24" t="str">
        <f t="shared" si="4"/>
        <v>..</v>
      </c>
      <c r="Y35" s="13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>
        <f t="shared" si="4"/>
        <v>91.251606512827095</v>
      </c>
      <c r="E36" s="24">
        <f t="shared" si="4"/>
        <v>2440.5936516806169</v>
      </c>
      <c r="F36" s="24" t="str">
        <f t="shared" si="4"/>
        <v>..</v>
      </c>
      <c r="G36" s="24">
        <f t="shared" si="4"/>
        <v>16.704253765370961</v>
      </c>
      <c r="H36" s="24">
        <f t="shared" si="4"/>
        <v>107.81696999723327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>
        <f t="shared" si="4"/>
        <v>42.958690238017269</v>
      </c>
      <c r="M36" s="24">
        <f t="shared" si="4"/>
        <v>30.64058904221768</v>
      </c>
      <c r="N36" s="24">
        <f t="shared" si="4"/>
        <v>132.2112120671932</v>
      </c>
      <c r="O36" s="24">
        <f t="shared" si="4"/>
        <v>296.21333266451649</v>
      </c>
      <c r="P36" s="24">
        <f t="shared" si="4"/>
        <v>99.788856564190468</v>
      </c>
      <c r="Q36" s="24">
        <f t="shared" si="4"/>
        <v>14.1162279766579</v>
      </c>
      <c r="R36" s="24">
        <f t="shared" si="4"/>
        <v>9.1914707931835551</v>
      </c>
      <c r="S36" s="24" t="str">
        <f t="shared" si="4"/>
        <v>..</v>
      </c>
      <c r="T36" s="24">
        <f t="shared" si="4"/>
        <v>18.268926231560464</v>
      </c>
      <c r="U36" s="23">
        <f t="shared" si="4"/>
        <v>8.787426879479538</v>
      </c>
      <c r="V36" s="24">
        <f t="shared" si="4"/>
        <v>97.257067701484758</v>
      </c>
      <c r="W36" s="24">
        <f t="shared" si="4"/>
        <v>360.92650289210826</v>
      </c>
      <c r="X36" s="24" t="str">
        <f t="shared" si="4"/>
        <v>..</v>
      </c>
      <c r="Y36" s="13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>
        <f t="shared" si="4"/>
        <v>93.854270745497843</v>
      </c>
      <c r="E37" s="24">
        <f t="shared" si="4"/>
        <v>2281.5658806226961</v>
      </c>
      <c r="F37" s="24" t="str">
        <f t="shared" si="4"/>
        <v>..</v>
      </c>
      <c r="G37" s="24">
        <f t="shared" si="4"/>
        <v>16.899967339017337</v>
      </c>
      <c r="H37" s="24">
        <f t="shared" si="4"/>
        <v>100.95468517129822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>
        <f t="shared" si="4"/>
        <v>42.966958980171889</v>
      </c>
      <c r="M37" s="24">
        <f t="shared" si="4"/>
        <v>33.453033429798708</v>
      </c>
      <c r="N37" s="24">
        <f t="shared" si="4"/>
        <v>142.04984716107464</v>
      </c>
      <c r="O37" s="24">
        <f t="shared" si="4"/>
        <v>298.65015246970358</v>
      </c>
      <c r="P37" s="24">
        <f t="shared" si="4"/>
        <v>94.33758036879928</v>
      </c>
      <c r="Q37" s="24">
        <f t="shared" si="4"/>
        <v>14.655462327020796</v>
      </c>
      <c r="R37" s="24">
        <f t="shared" si="4"/>
        <v>11.050946633676311</v>
      </c>
      <c r="S37" s="24" t="str">
        <f t="shared" si="4"/>
        <v>..</v>
      </c>
      <c r="T37" s="24">
        <f t="shared" si="4"/>
        <v>18.271260141867014</v>
      </c>
      <c r="U37" s="23">
        <f t="shared" si="4"/>
        <v>9.7895293147714568</v>
      </c>
      <c r="V37" s="24">
        <f t="shared" si="4"/>
        <v>96.982040554847444</v>
      </c>
      <c r="W37" s="24">
        <f t="shared" si="4"/>
        <v>334.41124344768258</v>
      </c>
      <c r="X37" s="24" t="str">
        <f t="shared" si="4"/>
        <v>..</v>
      </c>
      <c r="Y37" s="13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>
        <f t="shared" si="4"/>
        <v>91.899632973659422</v>
      </c>
      <c r="E38" s="24">
        <f t="shared" si="4"/>
        <v>2034.2620438489848</v>
      </c>
      <c r="F38" s="24" t="str">
        <f t="shared" si="4"/>
        <v>..</v>
      </c>
      <c r="G38" s="24">
        <f t="shared" si="4"/>
        <v>17.614885298277738</v>
      </c>
      <c r="H38" s="24">
        <f t="shared" si="4"/>
        <v>103.2979527995701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>
        <f t="shared" si="4"/>
        <v>46.221010234904377</v>
      </c>
      <c r="M38" s="24">
        <f t="shared" si="4"/>
        <v>34.337197272867911</v>
      </c>
      <c r="N38" s="24">
        <f t="shared" si="4"/>
        <v>151.60588338020497</v>
      </c>
      <c r="O38" s="24">
        <f t="shared" si="4"/>
        <v>315.00497200995841</v>
      </c>
      <c r="P38" s="24">
        <f t="shared" si="4"/>
        <v>94.773763671545822</v>
      </c>
      <c r="Q38" s="24">
        <f t="shared" si="4"/>
        <v>16.001385559670851</v>
      </c>
      <c r="R38" s="24">
        <f t="shared" si="4"/>
        <v>11.558311242833389</v>
      </c>
      <c r="S38" s="24" t="str">
        <f t="shared" si="4"/>
        <v>..</v>
      </c>
      <c r="T38" s="24">
        <f t="shared" si="4"/>
        <v>19.263071338671335</v>
      </c>
      <c r="U38" s="23">
        <f t="shared" si="4"/>
        <v>9.6496536837372435</v>
      </c>
      <c r="V38" s="24">
        <f t="shared" si="4"/>
        <v>97.218522215850328</v>
      </c>
      <c r="W38" s="24">
        <f t="shared" si="4"/>
        <v>339.07679397420168</v>
      </c>
      <c r="X38" s="24" t="str">
        <f t="shared" si="4"/>
        <v>..</v>
      </c>
      <c r="Y38" s="13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>
        <f t="shared" si="4"/>
        <v>103.86717197946702</v>
      </c>
      <c r="E39" s="24">
        <f t="shared" si="4"/>
        <v>1909.7191870350653</v>
      </c>
      <c r="F39" s="24" t="str">
        <f t="shared" si="4"/>
        <v>..</v>
      </c>
      <c r="G39" s="24">
        <f t="shared" si="4"/>
        <v>19.189806213876125</v>
      </c>
      <c r="H39" s="24">
        <f t="shared" si="4"/>
        <v>115.01531904310896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>
        <f t="shared" si="4"/>
        <v>46.676328985968105</v>
      </c>
      <c r="M39" s="24">
        <f t="shared" si="4"/>
        <v>36.497076380064463</v>
      </c>
      <c r="N39" s="24">
        <f t="shared" si="4"/>
        <v>149.90374992404347</v>
      </c>
      <c r="O39" s="24">
        <f t="shared" si="4"/>
        <v>288.83745726766722</v>
      </c>
      <c r="P39" s="24">
        <f t="shared" si="4"/>
        <v>89.237954046812547</v>
      </c>
      <c r="Q39" s="24">
        <f t="shared" si="4"/>
        <v>17.986761604592154</v>
      </c>
      <c r="R39" s="24">
        <f t="shared" si="4"/>
        <v>16.662832105356333</v>
      </c>
      <c r="S39" s="24" t="str">
        <f t="shared" si="4"/>
        <v>..</v>
      </c>
      <c r="T39" s="24">
        <f t="shared" si="4"/>
        <v>20.262579558927392</v>
      </c>
      <c r="U39" s="23">
        <f t="shared" si="4"/>
        <v>9.1022706059588199</v>
      </c>
      <c r="V39" s="24">
        <f t="shared" si="4"/>
        <v>96.977921479690082</v>
      </c>
      <c r="W39" s="24">
        <f t="shared" si="4"/>
        <v>344.45541446236291</v>
      </c>
      <c r="X39" s="24" t="str">
        <f t="shared" si="4"/>
        <v>..</v>
      </c>
      <c r="Y39" s="13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>
        <f t="shared" si="4"/>
        <v>107.99341938512261</v>
      </c>
      <c r="E40" s="24">
        <f t="shared" si="4"/>
        <v>1400.5557679080282</v>
      </c>
      <c r="F40" s="24" t="str">
        <f t="shared" si="4"/>
        <v>..</v>
      </c>
      <c r="G40" s="24">
        <f t="shared" si="4"/>
        <v>19.640767559756291</v>
      </c>
      <c r="H40" s="24">
        <f t="shared" si="4"/>
        <v>114.22217238294996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>
        <f t="shared" si="4"/>
        <v>46.721566377237544</v>
      </c>
      <c r="M40" s="24">
        <f t="shared" si="4"/>
        <v>39.065194613310027</v>
      </c>
      <c r="N40" s="24">
        <f t="shared" si="4"/>
        <v>168.04210496210536</v>
      </c>
      <c r="O40" s="24">
        <f t="shared" si="4"/>
        <v>273.43400305531162</v>
      </c>
      <c r="P40" s="24">
        <f t="shared" si="4"/>
        <v>88.788160445493048</v>
      </c>
      <c r="Q40" s="24">
        <f t="shared" ref="Q40:Y40" si="5">IF(ISERROR((Q16/$B16)*100),"..",(Q16/$B16)*100)</f>
        <v>18.702784694705706</v>
      </c>
      <c r="R40" s="24">
        <f t="shared" si="5"/>
        <v>18.684515922165172</v>
      </c>
      <c r="S40" s="24" t="str">
        <f t="shared" si="5"/>
        <v>..</v>
      </c>
      <c r="T40" s="24">
        <f t="shared" si="5"/>
        <v>21.942810165514633</v>
      </c>
      <c r="U40" s="23">
        <f t="shared" si="5"/>
        <v>9.5350381938683846</v>
      </c>
      <c r="V40" s="24">
        <f t="shared" si="5"/>
        <v>96.99166068903962</v>
      </c>
      <c r="W40" s="24">
        <f t="shared" si="5"/>
        <v>330.07050335438669</v>
      </c>
      <c r="X40" s="24" t="str">
        <f t="shared" si="5"/>
        <v>..</v>
      </c>
      <c r="Y40" s="13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>
        <f t="shared" si="6"/>
        <v>108.74671423512552</v>
      </c>
      <c r="E41" s="24">
        <f t="shared" si="6"/>
        <v>1510.4975357306723</v>
      </c>
      <c r="F41" s="24" t="str">
        <f t="shared" si="6"/>
        <v>..</v>
      </c>
      <c r="G41" s="24">
        <f t="shared" si="6"/>
        <v>20.140142097394769</v>
      </c>
      <c r="H41" s="24">
        <f t="shared" si="6"/>
        <v>115.53347867967103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>
        <f t="shared" si="6"/>
        <v>50.12419581998536</v>
      </c>
      <c r="M41" s="24">
        <f t="shared" si="6"/>
        <v>39.078181185876623</v>
      </c>
      <c r="N41" s="24">
        <f t="shared" si="6"/>
        <v>172.70834175313217</v>
      </c>
      <c r="O41" s="24">
        <f t="shared" si="6"/>
        <v>289.18526315301818</v>
      </c>
      <c r="P41" s="24">
        <f t="shared" si="6"/>
        <v>75.655332105620047</v>
      </c>
      <c r="Q41" s="24">
        <f t="shared" si="6"/>
        <v>17.95809566698091</v>
      </c>
      <c r="R41" s="24">
        <f t="shared" si="6"/>
        <v>20.734039884752836</v>
      </c>
      <c r="S41" s="24" t="str">
        <f t="shared" si="6"/>
        <v>..</v>
      </c>
      <c r="T41" s="24">
        <f t="shared" si="6"/>
        <v>22.621347980200913</v>
      </c>
      <c r="U41" s="23">
        <f t="shared" si="6"/>
        <v>9.0790918960563793</v>
      </c>
      <c r="V41" s="24">
        <f t="shared" si="6"/>
        <v>97.152491724820393</v>
      </c>
      <c r="W41" s="24">
        <f t="shared" si="6"/>
        <v>351.01431214295229</v>
      </c>
      <c r="X41" s="24" t="str">
        <f t="shared" si="6"/>
        <v>..</v>
      </c>
      <c r="Y41" s="13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>
        <f t="shared" si="6"/>
        <v>103.27865835547014</v>
      </c>
      <c r="E42" s="24">
        <f t="shared" si="6"/>
        <v>1940.4830027603618</v>
      </c>
      <c r="F42" s="24" t="str">
        <f t="shared" si="6"/>
        <v>..</v>
      </c>
      <c r="G42" s="24">
        <f t="shared" si="6"/>
        <v>19.992021819790466</v>
      </c>
      <c r="H42" s="24">
        <f t="shared" si="6"/>
        <v>110.10964505252174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>
        <f t="shared" si="6"/>
        <v>54.456928297654436</v>
      </c>
      <c r="M42" s="24">
        <f t="shared" si="6"/>
        <v>40.786696025934425</v>
      </c>
      <c r="N42" s="24">
        <f t="shared" si="6"/>
        <v>171.15595938940876</v>
      </c>
      <c r="O42" s="24">
        <f t="shared" si="6"/>
        <v>294.29135508863646</v>
      </c>
      <c r="P42" s="24">
        <f t="shared" si="6"/>
        <v>64.138345412747924</v>
      </c>
      <c r="Q42" s="24">
        <f t="shared" si="6"/>
        <v>18.04742606506877</v>
      </c>
      <c r="R42" s="24">
        <f t="shared" si="6"/>
        <v>19.493909354151207</v>
      </c>
      <c r="S42" s="24" t="str">
        <f t="shared" si="6"/>
        <v>..</v>
      </c>
      <c r="T42" s="24">
        <f t="shared" si="6"/>
        <v>24.107248200053373</v>
      </c>
      <c r="U42" s="23">
        <f t="shared" si="6"/>
        <v>9.4639656182436855</v>
      </c>
      <c r="V42" s="24">
        <f t="shared" si="6"/>
        <v>97.228705080843596</v>
      </c>
      <c r="W42" s="24">
        <f t="shared" si="6"/>
        <v>361.86379704265215</v>
      </c>
      <c r="X42" s="24" t="str">
        <f t="shared" si="6"/>
        <v>..</v>
      </c>
      <c r="Y42" s="13" t="str">
        <f t="shared" si="6"/>
        <v>..</v>
      </c>
    </row>
    <row r="44" spans="1:25">
      <c r="B44" s="1" t="s">
        <v>20</v>
      </c>
      <c r="C44" s="1" t="s">
        <v>94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L45" s="1" t="s">
        <v>93</v>
      </c>
      <c r="V45" s="1" t="s">
        <v>20</v>
      </c>
      <c r="W45" s="1" t="s">
        <v>94</v>
      </c>
    </row>
    <row r="46" spans="1:25">
      <c r="K46" s="1" t="s">
        <v>20</v>
      </c>
      <c r="L46" s="1" t="s">
        <v>94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/>
  </sheetPr>
  <dimension ref="A1:Y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Contents'!B87</f>
        <v>Table 68: M&amp;E Capital Intensity, Nova Scotia, Business Sector Industries, 1997-2010</v>
      </c>
      <c r="K1" s="7" t="str">
        <f>B1 &amp; " (continued)"</f>
        <v>Table 68: M&amp;E Capital Intensity, Nova Scotia, Business Sector Industries, 1997-2010 (continued)</v>
      </c>
      <c r="L1" s="7"/>
      <c r="V1" s="7" t="str">
        <f>K1</f>
        <v>Table 68: M&amp;E Capital Intensity, Nova Scotia,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211</v>
      </c>
      <c r="C4" s="78"/>
      <c r="D4" s="78"/>
      <c r="E4" s="78"/>
      <c r="F4" s="78"/>
      <c r="G4" s="78"/>
      <c r="H4" s="78"/>
      <c r="I4" s="78"/>
      <c r="J4" s="78"/>
      <c r="K4" s="78" t="s">
        <v>211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211</v>
      </c>
      <c r="W4" s="76"/>
      <c r="X4" s="76"/>
      <c r="Y4" s="76"/>
    </row>
    <row r="5" spans="1:25">
      <c r="A5" s="5">
        <v>1997</v>
      </c>
      <c r="B5" s="28">
        <f>IF(ISERROR('M&amp;E_K_NS'!B31/Hrs_Wkd_NS!B5),"..",'M&amp;E_K_NS'!B31/Hrs_Wkd_NS!B5)</f>
        <v>12.222180436989959</v>
      </c>
      <c r="C5" s="22" t="str">
        <f>IF(ISERROR('M&amp;E_K_NS'!C31/Hrs_Wkd_NS!C5),"..",'M&amp;E_K_NS'!C31/Hrs_Wkd_NS!C5)</f>
        <v>..</v>
      </c>
      <c r="D5" s="24">
        <f>IF(ISERROR('M&amp;E_K_NS'!D31/Hrs_Wkd_NS!D5),"..",'M&amp;E_K_NS'!D31/Hrs_Wkd_NS!D5)</f>
        <v>10.350041824850395</v>
      </c>
      <c r="E5" s="24">
        <f>IF(ISERROR('M&amp;E_K_NS'!E31/Hrs_Wkd_NS!E5),"..",'M&amp;E_K_NS'!E31/Hrs_Wkd_NS!E5)</f>
        <v>37.596048298572995</v>
      </c>
      <c r="F5" s="24" t="str">
        <f>IF(ISERROR('M&amp;E_K_NS'!F31/Hrs_Wkd_NS!F5),"..",'M&amp;E_K_NS'!F31/Hrs_Wkd_NS!F5)</f>
        <v>..</v>
      </c>
      <c r="G5" s="24">
        <f>IF(ISERROR('M&amp;E_K_NS'!G31/Hrs_Wkd_NS!G5),"..",'M&amp;E_K_NS'!G31/Hrs_Wkd_NS!G5)</f>
        <v>3.7106501912327157</v>
      </c>
      <c r="H5" s="24">
        <f>IF(ISERROR('M&amp;E_K_NS'!H31/Hrs_Wkd_NS!H5),"..",'M&amp;E_K_NS'!H31/Hrs_Wkd_NS!H5)</f>
        <v>26.124644441149112</v>
      </c>
      <c r="I5" s="24" t="str">
        <f>IF(ISERROR('M&amp;E_K_NS'!I31/Hrs_Wkd_NS!I5),"..",'M&amp;E_K_NS'!I31/Hrs_Wkd_NS!I5)</f>
        <v>..</v>
      </c>
      <c r="J5" s="23" t="str">
        <f>IF(ISERROR('M&amp;E_K_NS'!J31/Hrs_Wkd_NS!J5),"..",'M&amp;E_K_NS'!J31/Hrs_Wkd_NS!J5)</f>
        <v>..</v>
      </c>
      <c r="K5" s="24" t="str">
        <f>IF(ISERROR('M&amp;E_K_NS'!K31/Hrs_Wkd_NS!K5),"..",'M&amp;E_K_NS'!K31/Hrs_Wkd_NS!K5)</f>
        <v>..</v>
      </c>
      <c r="L5" s="24">
        <f>IF(ISERROR('M&amp;E_K_NS'!L31/Hrs_Wkd_NS!L5),"..",'M&amp;E_K_NS'!L31/Hrs_Wkd_NS!L5)</f>
        <v>7.2428429513230377</v>
      </c>
      <c r="M5" s="24">
        <f>IF(ISERROR('M&amp;E_K_NS'!M31/Hrs_Wkd_NS!M5),"..",'M&amp;E_K_NS'!M31/Hrs_Wkd_NS!M5)</f>
        <v>3.6263598849568588</v>
      </c>
      <c r="N5" s="24">
        <f>IF(ISERROR('M&amp;E_K_NS'!N31/Hrs_Wkd_NS!N5),"..",'M&amp;E_K_NS'!N31/Hrs_Wkd_NS!N5)</f>
        <v>19.626515671471054</v>
      </c>
      <c r="O5" s="24">
        <f>IF(ISERROR('M&amp;E_K_NS'!O31/Hrs_Wkd_NS!O5),"..",'M&amp;E_K_NS'!O31/Hrs_Wkd_NS!O5)</f>
        <v>43.904417729921086</v>
      </c>
      <c r="P5" s="24">
        <f>IF(ISERROR('M&amp;E_K_NS'!P31/Hrs_Wkd_NS!P5),"..",'M&amp;E_K_NS'!P31/Hrs_Wkd_NS!P5)</f>
        <v>19.29204093768583</v>
      </c>
      <c r="Q5" s="24">
        <f>IF(ISERROR('M&amp;E_K_NS'!Q31/Hrs_Wkd_NS!Q5),"..",'M&amp;E_K_NS'!Q31/Hrs_Wkd_NS!Q5)</f>
        <v>2.3647838939042902</v>
      </c>
      <c r="R5" s="24">
        <f>IF(ISERROR('M&amp;E_K_NS'!R31/Hrs_Wkd_NS!R5),"..",'M&amp;E_K_NS'!R31/Hrs_Wkd_NS!R5)</f>
        <v>1.9094048344505383</v>
      </c>
      <c r="S5" s="24" t="str">
        <f>IF(ISERROR('M&amp;E_K_NS'!S31/Hrs_Wkd_NS!S5),"..",'M&amp;E_K_NS'!S31/Hrs_Wkd_NS!S5)</f>
        <v>..</v>
      </c>
      <c r="T5" s="24">
        <f>IF(ISERROR('M&amp;E_K_NS'!T31/Hrs_Wkd_NS!T5),"..",'M&amp;E_K_NS'!T31/Hrs_Wkd_NS!T5)</f>
        <v>1.5658602150537635</v>
      </c>
      <c r="U5" s="23">
        <f>IF(ISERROR('M&amp;E_K_NS'!U31/Hrs_Wkd_NS!U5),"..",'M&amp;E_K_NS'!U31/Hrs_Wkd_NS!U5)</f>
        <v>0.25929840787474401</v>
      </c>
      <c r="V5" s="24">
        <f>IF(ISERROR('M&amp;E_K_NS'!V31/Hrs_Wkd_NS!V5),"..",'M&amp;E_K_NS'!V31/Hrs_Wkd_NS!V5)</f>
        <v>12.000730342425708</v>
      </c>
      <c r="W5" s="24">
        <f>IF(ISERROR('M&amp;E_K_NS'!W31/Hrs_Wkd_NS!W5),"..",'M&amp;E_K_NS'!W31/Hrs_Wkd_NS!W5)</f>
        <v>39.372330285593257</v>
      </c>
      <c r="X5" s="24" t="str">
        <f>IF(ISERROR('M&amp;E_K_NS'!X31/Hrs_Wkd_NS!X5),"..",'M&amp;E_K_NS'!X31/Hrs_Wkd_NS!X5)</f>
        <v>..</v>
      </c>
      <c r="Y5" s="11" t="str">
        <f>IF(ISERROR('M&amp;E_K_NS'!Y31/Hrs_Wkd_NS!Y5),"..",'M&amp;E_K_NS'!Y31/Hrs_Wkd_NS!Y5)</f>
        <v>..</v>
      </c>
    </row>
    <row r="6" spans="1:25">
      <c r="A6" s="5">
        <v>1998</v>
      </c>
      <c r="B6" s="28">
        <f>IF(ISERROR('M&amp;E_K_NS'!B32/Hrs_Wkd_NS!B6),"..",'M&amp;E_K_NS'!B32/Hrs_Wkd_NS!B6)</f>
        <v>11.689268470618254</v>
      </c>
      <c r="C6" s="22" t="str">
        <f>IF(ISERROR('M&amp;E_K_NS'!C32/Hrs_Wkd_NS!C6),"..",'M&amp;E_K_NS'!C32/Hrs_Wkd_NS!C6)</f>
        <v>..</v>
      </c>
      <c r="D6" s="24">
        <f>IF(ISERROR('M&amp;E_K_NS'!D32/Hrs_Wkd_NS!D6),"..",'M&amp;E_K_NS'!D32/Hrs_Wkd_NS!D6)</f>
        <v>10.555081666824631</v>
      </c>
      <c r="E6" s="24">
        <f>IF(ISERROR('M&amp;E_K_NS'!E32/Hrs_Wkd_NS!E6),"..",'M&amp;E_K_NS'!E32/Hrs_Wkd_NS!E6)</f>
        <v>43.786034593209479</v>
      </c>
      <c r="F6" s="24" t="str">
        <f>IF(ISERROR('M&amp;E_K_NS'!F32/Hrs_Wkd_NS!F6),"..",'M&amp;E_K_NS'!F32/Hrs_Wkd_NS!F6)</f>
        <v>..</v>
      </c>
      <c r="G6" s="24">
        <f>IF(ISERROR('M&amp;E_K_NS'!G32/Hrs_Wkd_NS!G6),"..",'M&amp;E_K_NS'!G32/Hrs_Wkd_NS!G6)</f>
        <v>3.6132014807348058</v>
      </c>
      <c r="H6" s="24">
        <f>IF(ISERROR('M&amp;E_K_NS'!H32/Hrs_Wkd_NS!H6),"..",'M&amp;E_K_NS'!H32/Hrs_Wkd_NS!H6)</f>
        <v>25.745034268086709</v>
      </c>
      <c r="I6" s="24" t="str">
        <f>IF(ISERROR('M&amp;E_K_NS'!I32/Hrs_Wkd_NS!I6),"..",'M&amp;E_K_NS'!I32/Hrs_Wkd_NS!I6)</f>
        <v>..</v>
      </c>
      <c r="J6" s="23" t="str">
        <f>IF(ISERROR('M&amp;E_K_NS'!J32/Hrs_Wkd_NS!J6),"..",'M&amp;E_K_NS'!J32/Hrs_Wkd_NS!J6)</f>
        <v>..</v>
      </c>
      <c r="K6" s="24" t="str">
        <f>IF(ISERROR('M&amp;E_K_NS'!K32/Hrs_Wkd_NS!K6),"..",'M&amp;E_K_NS'!K32/Hrs_Wkd_NS!K6)</f>
        <v>..</v>
      </c>
      <c r="L6" s="24">
        <f>IF(ISERROR('M&amp;E_K_NS'!L32/Hrs_Wkd_NS!L6),"..",'M&amp;E_K_NS'!L32/Hrs_Wkd_NS!L6)</f>
        <v>7.5790165501583324</v>
      </c>
      <c r="M6" s="24">
        <f>IF(ISERROR('M&amp;E_K_NS'!M32/Hrs_Wkd_NS!M6),"..",'M&amp;E_K_NS'!M32/Hrs_Wkd_NS!M6)</f>
        <v>3.4885418187125969</v>
      </c>
      <c r="N6" s="24">
        <f>IF(ISERROR('M&amp;E_K_NS'!N32/Hrs_Wkd_NS!N6),"..",'M&amp;E_K_NS'!N32/Hrs_Wkd_NS!N6)</f>
        <v>18.788391236228893</v>
      </c>
      <c r="O6" s="24">
        <f>IF(ISERROR('M&amp;E_K_NS'!O32/Hrs_Wkd_NS!O6),"..",'M&amp;E_K_NS'!O32/Hrs_Wkd_NS!O6)</f>
        <v>36.413819976620346</v>
      </c>
      <c r="P6" s="24">
        <f>IF(ISERROR('M&amp;E_K_NS'!P32/Hrs_Wkd_NS!P6),"..",'M&amp;E_K_NS'!P32/Hrs_Wkd_NS!P6)</f>
        <v>20.187865251047945</v>
      </c>
      <c r="Q6" s="24">
        <f>IF(ISERROR('M&amp;E_K_NS'!Q32/Hrs_Wkd_NS!Q6),"..",'M&amp;E_K_NS'!Q32/Hrs_Wkd_NS!Q6)</f>
        <v>3.4289114507791294</v>
      </c>
      <c r="R6" s="24">
        <f>IF(ISERROR('M&amp;E_K_NS'!R32/Hrs_Wkd_NS!R6),"..",'M&amp;E_K_NS'!R32/Hrs_Wkd_NS!R6)</f>
        <v>1.6307452609711763</v>
      </c>
      <c r="S6" s="24" t="str">
        <f>IF(ISERROR('M&amp;E_K_NS'!S32/Hrs_Wkd_NS!S6),"..",'M&amp;E_K_NS'!S32/Hrs_Wkd_NS!S6)</f>
        <v>..</v>
      </c>
      <c r="T6" s="24">
        <f>IF(ISERROR('M&amp;E_K_NS'!T32/Hrs_Wkd_NS!T6),"..",'M&amp;E_K_NS'!T32/Hrs_Wkd_NS!T6)</f>
        <v>1.4449545843022678</v>
      </c>
      <c r="U6" s="23">
        <f>IF(ISERROR('M&amp;E_K_NS'!U32/Hrs_Wkd_NS!U6),"..",'M&amp;E_K_NS'!U32/Hrs_Wkd_NS!U6)</f>
        <v>0.26909477768390749</v>
      </c>
      <c r="V6" s="24">
        <f>IF(ISERROR('M&amp;E_K_NS'!V32/Hrs_Wkd_NS!V6),"..",'M&amp;E_K_NS'!V32/Hrs_Wkd_NS!V6)</f>
        <v>11.411411411411411</v>
      </c>
      <c r="W6" s="24">
        <f>IF(ISERROR('M&amp;E_K_NS'!W32/Hrs_Wkd_NS!W6),"..",'M&amp;E_K_NS'!W32/Hrs_Wkd_NS!W6)</f>
        <v>39.486813970064148</v>
      </c>
      <c r="X6" s="24" t="str">
        <f>IF(ISERROR('M&amp;E_K_NS'!X32/Hrs_Wkd_NS!X6),"..",'M&amp;E_K_NS'!X32/Hrs_Wkd_NS!X6)</f>
        <v>..</v>
      </c>
      <c r="Y6" s="11" t="str">
        <f>IF(ISERROR('M&amp;E_K_NS'!Y32/Hrs_Wkd_NS!Y6),"..",'M&amp;E_K_NS'!Y32/Hrs_Wkd_NS!Y6)</f>
        <v>..</v>
      </c>
    </row>
    <row r="7" spans="1:25">
      <c r="A7" s="5">
        <v>1999</v>
      </c>
      <c r="B7" s="28">
        <f>IF(ISERROR('M&amp;E_K_NS'!B33/Hrs_Wkd_NS!B7),"..",'M&amp;E_K_NS'!B33/Hrs_Wkd_NS!B7)</f>
        <v>11.932862378498966</v>
      </c>
      <c r="C7" s="22" t="str">
        <f>IF(ISERROR('M&amp;E_K_NS'!C33/Hrs_Wkd_NS!C7),"..",'M&amp;E_K_NS'!C33/Hrs_Wkd_NS!C7)</f>
        <v>..</v>
      </c>
      <c r="D7" s="24">
        <f>IF(ISERROR('M&amp;E_K_NS'!D33/Hrs_Wkd_NS!D7),"..",'M&amp;E_K_NS'!D33/Hrs_Wkd_NS!D7)</f>
        <v>10.05254811728491</v>
      </c>
      <c r="E7" s="24">
        <f>IF(ISERROR('M&amp;E_K_NS'!E33/Hrs_Wkd_NS!E7),"..",'M&amp;E_K_NS'!E33/Hrs_Wkd_NS!E7)</f>
        <v>44.09320514909566</v>
      </c>
      <c r="F7" s="24" t="str">
        <f>IF(ISERROR('M&amp;E_K_NS'!F33/Hrs_Wkd_NS!F7),"..",'M&amp;E_K_NS'!F33/Hrs_Wkd_NS!F7)</f>
        <v>..</v>
      </c>
      <c r="G7" s="24">
        <f>IF(ISERROR('M&amp;E_K_NS'!G33/Hrs_Wkd_NS!G7),"..",'M&amp;E_K_NS'!G33/Hrs_Wkd_NS!G7)</f>
        <v>3.7460244598183547</v>
      </c>
      <c r="H7" s="24">
        <f>IF(ISERROR('M&amp;E_K_NS'!H33/Hrs_Wkd_NS!H7),"..",'M&amp;E_K_NS'!H33/Hrs_Wkd_NS!H7)</f>
        <v>23.638108328902835</v>
      </c>
      <c r="I7" s="24" t="str">
        <f>IF(ISERROR('M&amp;E_K_NS'!I33/Hrs_Wkd_NS!I7),"..",'M&amp;E_K_NS'!I33/Hrs_Wkd_NS!I7)</f>
        <v>..</v>
      </c>
      <c r="J7" s="23" t="str">
        <f>IF(ISERROR('M&amp;E_K_NS'!J33/Hrs_Wkd_NS!J7),"..",'M&amp;E_K_NS'!J33/Hrs_Wkd_NS!J7)</f>
        <v>..</v>
      </c>
      <c r="K7" s="24" t="str">
        <f>IF(ISERROR('M&amp;E_K_NS'!K33/Hrs_Wkd_NS!K7),"..",'M&amp;E_K_NS'!K33/Hrs_Wkd_NS!K7)</f>
        <v>..</v>
      </c>
      <c r="L7" s="24">
        <f>IF(ISERROR('M&amp;E_K_NS'!L33/Hrs_Wkd_NS!L7),"..",'M&amp;E_K_NS'!L33/Hrs_Wkd_NS!L7)</f>
        <v>8.039559264649105</v>
      </c>
      <c r="M7" s="24">
        <f>IF(ISERROR('M&amp;E_K_NS'!M33/Hrs_Wkd_NS!M7),"..",'M&amp;E_K_NS'!M33/Hrs_Wkd_NS!M7)</f>
        <v>3.1832571227576505</v>
      </c>
      <c r="N7" s="24">
        <f>IF(ISERROR('M&amp;E_K_NS'!N33/Hrs_Wkd_NS!N7),"..",'M&amp;E_K_NS'!N33/Hrs_Wkd_NS!N7)</f>
        <v>21.624993634465547</v>
      </c>
      <c r="O7" s="24">
        <f>IF(ISERROR('M&amp;E_K_NS'!O33/Hrs_Wkd_NS!O7),"..",'M&amp;E_K_NS'!O33/Hrs_Wkd_NS!O7)</f>
        <v>44.152674014350168</v>
      </c>
      <c r="P7" s="24">
        <f>IF(ISERROR('M&amp;E_K_NS'!P33/Hrs_Wkd_NS!P7),"..",'M&amp;E_K_NS'!P33/Hrs_Wkd_NS!P7)</f>
        <v>25.253425788344064</v>
      </c>
      <c r="Q7" s="24">
        <f>IF(ISERROR('M&amp;E_K_NS'!Q33/Hrs_Wkd_NS!Q7),"..",'M&amp;E_K_NS'!Q33/Hrs_Wkd_NS!Q7)</f>
        <v>3.7409354256992673</v>
      </c>
      <c r="R7" s="24">
        <f>IF(ISERROR('M&amp;E_K_NS'!R33/Hrs_Wkd_NS!R7),"..",'M&amp;E_K_NS'!R33/Hrs_Wkd_NS!R7)</f>
        <v>1.8871903004744333</v>
      </c>
      <c r="S7" s="24" t="str">
        <f>IF(ISERROR('M&amp;E_K_NS'!S33/Hrs_Wkd_NS!S7),"..",'M&amp;E_K_NS'!S33/Hrs_Wkd_NS!S7)</f>
        <v>..</v>
      </c>
      <c r="T7" s="24">
        <f>IF(ISERROR('M&amp;E_K_NS'!T33/Hrs_Wkd_NS!T7),"..",'M&amp;E_K_NS'!T33/Hrs_Wkd_NS!T7)</f>
        <v>1.4377510040160641</v>
      </c>
      <c r="U7" s="23">
        <f>IF(ISERROR('M&amp;E_K_NS'!U33/Hrs_Wkd_NS!U7),"..",'M&amp;E_K_NS'!U33/Hrs_Wkd_NS!U7)</f>
        <v>0.50853096335725489</v>
      </c>
      <c r="V7" s="24">
        <f>IF(ISERROR('M&amp;E_K_NS'!V33/Hrs_Wkd_NS!V7),"..",'M&amp;E_K_NS'!V33/Hrs_Wkd_NS!V7)</f>
        <v>11.665048667241146</v>
      </c>
      <c r="W7" s="24">
        <f>IF(ISERROR('M&amp;E_K_NS'!W33/Hrs_Wkd_NS!W7),"..",'M&amp;E_K_NS'!W33/Hrs_Wkd_NS!W7)</f>
        <v>36.085482308437513</v>
      </c>
      <c r="X7" s="24" t="str">
        <f>IF(ISERROR('M&amp;E_K_NS'!X33/Hrs_Wkd_NS!X7),"..",'M&amp;E_K_NS'!X33/Hrs_Wkd_NS!X7)</f>
        <v>..</v>
      </c>
      <c r="Y7" s="11" t="str">
        <f>IF(ISERROR('M&amp;E_K_NS'!Y33/Hrs_Wkd_NS!Y7),"..",'M&amp;E_K_NS'!Y33/Hrs_Wkd_NS!Y7)</f>
        <v>..</v>
      </c>
    </row>
    <row r="8" spans="1:25">
      <c r="A8" s="5">
        <v>2000</v>
      </c>
      <c r="B8" s="28">
        <f>IF(ISERROR('M&amp;E_K_NS'!B34/Hrs_Wkd_NS!B8),"..",'M&amp;E_K_NS'!B34/Hrs_Wkd_NS!B8)</f>
        <v>12.147778835919556</v>
      </c>
      <c r="C8" s="22" t="str">
        <f>IF(ISERROR('M&amp;E_K_NS'!C34/Hrs_Wkd_NS!C8),"..",'M&amp;E_K_NS'!C34/Hrs_Wkd_NS!C8)</f>
        <v>..</v>
      </c>
      <c r="D8" s="24">
        <f>IF(ISERROR('M&amp;E_K_NS'!D34/Hrs_Wkd_NS!D8),"..",'M&amp;E_K_NS'!D34/Hrs_Wkd_NS!D8)</f>
        <v>10.040366502210546</v>
      </c>
      <c r="E8" s="24">
        <f>IF(ISERROR('M&amp;E_K_NS'!E34/Hrs_Wkd_NS!E8),"..",'M&amp;E_K_NS'!E34/Hrs_Wkd_NS!E8)</f>
        <v>52.646944336317631</v>
      </c>
      <c r="F8" s="24" t="str">
        <f>IF(ISERROR('M&amp;E_K_NS'!F34/Hrs_Wkd_NS!F8),"..",'M&amp;E_K_NS'!F34/Hrs_Wkd_NS!F8)</f>
        <v>..</v>
      </c>
      <c r="G8" s="24">
        <f>IF(ISERROR('M&amp;E_K_NS'!G34/Hrs_Wkd_NS!G8),"..",'M&amp;E_K_NS'!G34/Hrs_Wkd_NS!G8)</f>
        <v>4.3104212860310422</v>
      </c>
      <c r="H8" s="24">
        <f>IF(ISERROR('M&amp;E_K_NS'!H34/Hrs_Wkd_NS!H8),"..",'M&amp;E_K_NS'!H34/Hrs_Wkd_NS!H8)</f>
        <v>21.655997304582211</v>
      </c>
      <c r="I8" s="24" t="str">
        <f>IF(ISERROR('M&amp;E_K_NS'!I34/Hrs_Wkd_NS!I8),"..",'M&amp;E_K_NS'!I34/Hrs_Wkd_NS!I8)</f>
        <v>..</v>
      </c>
      <c r="J8" s="23" t="str">
        <f>IF(ISERROR('M&amp;E_K_NS'!J34/Hrs_Wkd_NS!J8),"..",'M&amp;E_K_NS'!J34/Hrs_Wkd_NS!J8)</f>
        <v>..</v>
      </c>
      <c r="K8" s="24" t="str">
        <f>IF(ISERROR('M&amp;E_K_NS'!K34/Hrs_Wkd_NS!K8),"..",'M&amp;E_K_NS'!K34/Hrs_Wkd_NS!K8)</f>
        <v>..</v>
      </c>
      <c r="L8" s="24">
        <f>IF(ISERROR('M&amp;E_K_NS'!L34/Hrs_Wkd_NS!L8),"..",'M&amp;E_K_NS'!L34/Hrs_Wkd_NS!L8)</f>
        <v>8.9671903198130227</v>
      </c>
      <c r="M8" s="24">
        <f>IF(ISERROR('M&amp;E_K_NS'!M34/Hrs_Wkd_NS!M8),"..",'M&amp;E_K_NS'!M34/Hrs_Wkd_NS!M8)</f>
        <v>3.005514265164229</v>
      </c>
      <c r="N8" s="24">
        <f>IF(ISERROR('M&amp;E_K_NS'!N34/Hrs_Wkd_NS!N8),"..",'M&amp;E_K_NS'!N34/Hrs_Wkd_NS!N8)</f>
        <v>23.303306663682648</v>
      </c>
      <c r="O8" s="24">
        <f>IF(ISERROR('M&amp;E_K_NS'!O34/Hrs_Wkd_NS!O8),"..",'M&amp;E_K_NS'!O34/Hrs_Wkd_NS!O8)</f>
        <v>49.66148352057138</v>
      </c>
      <c r="P8" s="24">
        <f>IF(ISERROR('M&amp;E_K_NS'!P34/Hrs_Wkd_NS!P8),"..",'M&amp;E_K_NS'!P34/Hrs_Wkd_NS!P8)</f>
        <v>25.516443072539477</v>
      </c>
      <c r="Q8" s="24">
        <f>IF(ISERROR('M&amp;E_K_NS'!Q34/Hrs_Wkd_NS!Q8),"..",'M&amp;E_K_NS'!Q34/Hrs_Wkd_NS!Q8)</f>
        <v>3.9801601821360331</v>
      </c>
      <c r="R8" s="24">
        <f>IF(ISERROR('M&amp;E_K_NS'!R34/Hrs_Wkd_NS!R8),"..",'M&amp;E_K_NS'!R34/Hrs_Wkd_NS!R8)</f>
        <v>1.8214002888153913</v>
      </c>
      <c r="S8" s="24" t="str">
        <f>IF(ISERROR('M&amp;E_K_NS'!S34/Hrs_Wkd_NS!S8),"..",'M&amp;E_K_NS'!S34/Hrs_Wkd_NS!S8)</f>
        <v>..</v>
      </c>
      <c r="T8" s="24">
        <f>IF(ISERROR('M&amp;E_K_NS'!T34/Hrs_Wkd_NS!T8),"..",'M&amp;E_K_NS'!T34/Hrs_Wkd_NS!T8)</f>
        <v>1.4716244237312019</v>
      </c>
      <c r="U8" s="23">
        <f>IF(ISERROR('M&amp;E_K_NS'!U34/Hrs_Wkd_NS!U8),"..",'M&amp;E_K_NS'!U34/Hrs_Wkd_NS!U8)</f>
        <v>0.46341463414634149</v>
      </c>
      <c r="V8" s="24">
        <f>IF(ISERROR('M&amp;E_K_NS'!V34/Hrs_Wkd_NS!V8),"..",'M&amp;E_K_NS'!V34/Hrs_Wkd_NS!V8)</f>
        <v>11.883457534099163</v>
      </c>
      <c r="W8" s="24">
        <f>IF(ISERROR('M&amp;E_K_NS'!W34/Hrs_Wkd_NS!W8),"..",'M&amp;E_K_NS'!W34/Hrs_Wkd_NS!W8)</f>
        <v>33.096185148055923</v>
      </c>
      <c r="X8" s="24" t="str">
        <f>IF(ISERROR('M&amp;E_K_NS'!X34/Hrs_Wkd_NS!X8),"..",'M&amp;E_K_NS'!X34/Hrs_Wkd_NS!X8)</f>
        <v>..</v>
      </c>
      <c r="Y8" s="11" t="str">
        <f>IF(ISERROR('M&amp;E_K_NS'!Y34/Hrs_Wkd_NS!Y8),"..",'M&amp;E_K_NS'!Y34/Hrs_Wkd_NS!Y8)</f>
        <v>..</v>
      </c>
    </row>
    <row r="9" spans="1:25">
      <c r="A9" s="5">
        <v>2001</v>
      </c>
      <c r="B9" s="28">
        <f>IF(ISERROR('M&amp;E_K_NS'!B35/Hrs_Wkd_NS!B9),"..",'M&amp;E_K_NS'!B35/Hrs_Wkd_NS!B9)</f>
        <v>12.270189082117007</v>
      </c>
      <c r="C9" s="22" t="str">
        <f>IF(ISERROR('M&amp;E_K_NS'!C35/Hrs_Wkd_NS!C9),"..",'M&amp;E_K_NS'!C35/Hrs_Wkd_NS!C9)</f>
        <v>..</v>
      </c>
      <c r="D9" s="24">
        <f>IF(ISERROR('M&amp;E_K_NS'!D35/Hrs_Wkd_NS!D9),"..",'M&amp;E_K_NS'!D35/Hrs_Wkd_NS!D9)</f>
        <v>9.595685611258256</v>
      </c>
      <c r="E9" s="24">
        <f>IF(ISERROR('M&amp;E_K_NS'!E35/Hrs_Wkd_NS!E9),"..",'M&amp;E_K_NS'!E35/Hrs_Wkd_NS!E9)</f>
        <v>41.723474916972556</v>
      </c>
      <c r="F9" s="24" t="str">
        <f>IF(ISERROR('M&amp;E_K_NS'!F35/Hrs_Wkd_NS!F9),"..",'M&amp;E_K_NS'!F35/Hrs_Wkd_NS!F9)</f>
        <v>..</v>
      </c>
      <c r="G9" s="24">
        <f>IF(ISERROR('M&amp;E_K_NS'!G35/Hrs_Wkd_NS!G9),"..",'M&amp;E_K_NS'!G35/Hrs_Wkd_NS!G9)</f>
        <v>4.0923502154296392</v>
      </c>
      <c r="H9" s="24">
        <f>IF(ISERROR('M&amp;E_K_NS'!H35/Hrs_Wkd_NS!H9),"..",'M&amp;E_K_NS'!H35/Hrs_Wkd_NS!H9)</f>
        <v>23.092247390140098</v>
      </c>
      <c r="I9" s="24" t="str">
        <f>IF(ISERROR('M&amp;E_K_NS'!I35/Hrs_Wkd_NS!I9),"..",'M&amp;E_K_NS'!I35/Hrs_Wkd_NS!I9)</f>
        <v>..</v>
      </c>
      <c r="J9" s="23" t="str">
        <f>IF(ISERROR('M&amp;E_K_NS'!J35/Hrs_Wkd_NS!J9),"..",'M&amp;E_K_NS'!J35/Hrs_Wkd_NS!J9)</f>
        <v>..</v>
      </c>
      <c r="K9" s="24" t="str">
        <f>IF(ISERROR('M&amp;E_K_NS'!K35/Hrs_Wkd_NS!K9),"..",'M&amp;E_K_NS'!K35/Hrs_Wkd_NS!K9)</f>
        <v>..</v>
      </c>
      <c r="L9" s="24">
        <f>IF(ISERROR('M&amp;E_K_NS'!L35/Hrs_Wkd_NS!L9),"..",'M&amp;E_K_NS'!L35/Hrs_Wkd_NS!L9)</f>
        <v>8.3141315839410108</v>
      </c>
      <c r="M9" s="24">
        <f>IF(ISERROR('M&amp;E_K_NS'!M35/Hrs_Wkd_NS!M9),"..",'M&amp;E_K_NS'!M35/Hrs_Wkd_NS!M9)</f>
        <v>3.333333333333333</v>
      </c>
      <c r="N9" s="24">
        <f>IF(ISERROR('M&amp;E_K_NS'!N35/Hrs_Wkd_NS!N9),"..",'M&amp;E_K_NS'!N35/Hrs_Wkd_NS!N9)</f>
        <v>24.031096050345987</v>
      </c>
      <c r="O9" s="24">
        <f>IF(ISERROR('M&amp;E_K_NS'!O35/Hrs_Wkd_NS!O9),"..",'M&amp;E_K_NS'!O35/Hrs_Wkd_NS!O9)</f>
        <v>48.775176918889493</v>
      </c>
      <c r="P9" s="24">
        <f>IF(ISERROR('M&amp;E_K_NS'!P35/Hrs_Wkd_NS!P9),"..",'M&amp;E_K_NS'!P35/Hrs_Wkd_NS!P9)</f>
        <v>26.126233921627282</v>
      </c>
      <c r="Q9" s="24">
        <f>IF(ISERROR('M&amp;E_K_NS'!Q35/Hrs_Wkd_NS!Q9),"..",'M&amp;E_K_NS'!Q35/Hrs_Wkd_NS!Q9)</f>
        <v>4.05352684144819</v>
      </c>
      <c r="R9" s="24">
        <f>IF(ISERROR('M&amp;E_K_NS'!R35/Hrs_Wkd_NS!R9),"..",'M&amp;E_K_NS'!R35/Hrs_Wkd_NS!R9)</f>
        <v>1.7383939015044569</v>
      </c>
      <c r="S9" s="24" t="str">
        <f>IF(ISERROR('M&amp;E_K_NS'!S35/Hrs_Wkd_NS!S9),"..",'M&amp;E_K_NS'!S35/Hrs_Wkd_NS!S9)</f>
        <v>..</v>
      </c>
      <c r="T9" s="24">
        <f>IF(ISERROR('M&amp;E_K_NS'!T35/Hrs_Wkd_NS!T9),"..",'M&amp;E_K_NS'!T35/Hrs_Wkd_NS!T9)</f>
        <v>1.5254687851461055</v>
      </c>
      <c r="U9" s="23">
        <f>IF(ISERROR('M&amp;E_K_NS'!U35/Hrs_Wkd_NS!U9),"..",'M&amp;E_K_NS'!U35/Hrs_Wkd_NS!U9)</f>
        <v>0.55763280041258378</v>
      </c>
      <c r="V9" s="24">
        <f>IF(ISERROR('M&amp;E_K_NS'!V35/Hrs_Wkd_NS!V9),"..",'M&amp;E_K_NS'!V35/Hrs_Wkd_NS!V9)</f>
        <v>12.054087730542419</v>
      </c>
      <c r="W9" s="24">
        <f>IF(ISERROR('M&amp;E_K_NS'!W35/Hrs_Wkd_NS!W9),"..",'M&amp;E_K_NS'!W35/Hrs_Wkd_NS!W9)</f>
        <v>33.707467862072114</v>
      </c>
      <c r="X9" s="24" t="str">
        <f>IF(ISERROR('M&amp;E_K_NS'!X35/Hrs_Wkd_NS!X9),"..",'M&amp;E_K_NS'!X35/Hrs_Wkd_NS!X9)</f>
        <v>..</v>
      </c>
      <c r="Y9" s="11" t="str">
        <f>IF(ISERROR('M&amp;E_K_NS'!Y35/Hrs_Wkd_NS!Y9),"..",'M&amp;E_K_NS'!Y35/Hrs_Wkd_NS!Y9)</f>
        <v>..</v>
      </c>
    </row>
    <row r="10" spans="1:25">
      <c r="A10" s="5">
        <v>2002</v>
      </c>
      <c r="B10" s="28">
        <f>IF(ISERROR('M&amp;E_K_NS'!B36/Hrs_Wkd_NS!B10),"..",'M&amp;E_K_NS'!B36/Hrs_Wkd_NS!B10)</f>
        <v>12.632746458798714</v>
      </c>
      <c r="C10" s="22" t="str">
        <f>IF(ISERROR('M&amp;E_K_NS'!C36/Hrs_Wkd_NS!C10),"..",'M&amp;E_K_NS'!C36/Hrs_Wkd_NS!C10)</f>
        <v>..</v>
      </c>
      <c r="D10" s="24">
        <f>IF(ISERROR('M&amp;E_K_NS'!D36/Hrs_Wkd_NS!D10),"..",'M&amp;E_K_NS'!D36/Hrs_Wkd_NS!D10)</f>
        <v>9.9041533546325873</v>
      </c>
      <c r="E10" s="24">
        <f>IF(ISERROR('M&amp;E_K_NS'!E36/Hrs_Wkd_NS!E10),"..",'M&amp;E_K_NS'!E36/Hrs_Wkd_NS!E10)</f>
        <v>54.437643458301459</v>
      </c>
      <c r="F10" s="24" t="str">
        <f>IF(ISERROR('M&amp;E_K_NS'!F36/Hrs_Wkd_NS!F10),"..",'M&amp;E_K_NS'!F36/Hrs_Wkd_NS!F10)</f>
        <v>..</v>
      </c>
      <c r="G10" s="24">
        <f>IF(ISERROR('M&amp;E_K_NS'!G36/Hrs_Wkd_NS!G10),"..",'M&amp;E_K_NS'!G36/Hrs_Wkd_NS!G10)</f>
        <v>3.8922584650651895</v>
      </c>
      <c r="H10" s="24">
        <f>IF(ISERROR('M&amp;E_K_NS'!H36/Hrs_Wkd_NS!H10),"..",'M&amp;E_K_NS'!H36/Hrs_Wkd_NS!H10)</f>
        <v>22.996066376637923</v>
      </c>
      <c r="I10" s="24" t="str">
        <f>IF(ISERROR('M&amp;E_K_NS'!I36/Hrs_Wkd_NS!I10),"..",'M&amp;E_K_NS'!I36/Hrs_Wkd_NS!I10)</f>
        <v>..</v>
      </c>
      <c r="J10" s="23" t="str">
        <f>IF(ISERROR('M&amp;E_K_NS'!J36/Hrs_Wkd_NS!J10),"..",'M&amp;E_K_NS'!J36/Hrs_Wkd_NS!J10)</f>
        <v>..</v>
      </c>
      <c r="K10" s="24" t="str">
        <f>IF(ISERROR('M&amp;E_K_NS'!K36/Hrs_Wkd_NS!K10),"..",'M&amp;E_K_NS'!K36/Hrs_Wkd_NS!K10)</f>
        <v>..</v>
      </c>
      <c r="L10" s="24">
        <f>IF(ISERROR('M&amp;E_K_NS'!L36/Hrs_Wkd_NS!L10),"..",'M&amp;E_K_NS'!L36/Hrs_Wkd_NS!L10)</f>
        <v>7.7891111405484175</v>
      </c>
      <c r="M10" s="24">
        <f>IF(ISERROR('M&amp;E_K_NS'!M36/Hrs_Wkd_NS!M10),"..",'M&amp;E_K_NS'!M36/Hrs_Wkd_NS!M10)</f>
        <v>3.82488205209531</v>
      </c>
      <c r="N10" s="24">
        <f>IF(ISERROR('M&amp;E_K_NS'!N36/Hrs_Wkd_NS!N10),"..",'M&amp;E_K_NS'!N36/Hrs_Wkd_NS!N10)</f>
        <v>25.954325720953495</v>
      </c>
      <c r="O10" s="24">
        <f>IF(ISERROR('M&amp;E_K_NS'!O36/Hrs_Wkd_NS!O10),"..",'M&amp;E_K_NS'!O36/Hrs_Wkd_NS!O10)</f>
        <v>55.964185289329585</v>
      </c>
      <c r="P10" s="24">
        <f>IF(ISERROR('M&amp;E_K_NS'!P36/Hrs_Wkd_NS!P10),"..",'M&amp;E_K_NS'!P36/Hrs_Wkd_NS!P10)</f>
        <v>26.950839150452992</v>
      </c>
      <c r="Q10" s="24">
        <f>IF(ISERROR('M&amp;E_K_NS'!Q36/Hrs_Wkd_NS!Q10),"..",'M&amp;E_K_NS'!Q36/Hrs_Wkd_NS!Q10)</f>
        <v>4.0409244810834677</v>
      </c>
      <c r="R10" s="24">
        <f>IF(ISERROR('M&amp;E_K_NS'!R36/Hrs_Wkd_NS!R10),"..",'M&amp;E_K_NS'!R36/Hrs_Wkd_NS!R10)</f>
        <v>1.5501531248818481</v>
      </c>
      <c r="S10" s="24" t="str">
        <f>IF(ISERROR('M&amp;E_K_NS'!S36/Hrs_Wkd_NS!S10),"..",'M&amp;E_K_NS'!S36/Hrs_Wkd_NS!S10)</f>
        <v>..</v>
      </c>
      <c r="T10" s="24">
        <f>IF(ISERROR('M&amp;E_K_NS'!T36/Hrs_Wkd_NS!T10),"..",'M&amp;E_K_NS'!T36/Hrs_Wkd_NS!T10)</f>
        <v>1.6067427717913154</v>
      </c>
      <c r="U10" s="23">
        <f>IF(ISERROR('M&amp;E_K_NS'!U36/Hrs_Wkd_NS!U10),"..",'M&amp;E_K_NS'!U36/Hrs_Wkd_NS!U10)</f>
        <v>0.65345206718547744</v>
      </c>
      <c r="V10" s="24">
        <f>IF(ISERROR('M&amp;E_K_NS'!V36/Hrs_Wkd_NS!V10),"..",'M&amp;E_K_NS'!V36/Hrs_Wkd_NS!V10)</f>
        <v>12.389020407152236</v>
      </c>
      <c r="W10" s="24">
        <f>IF(ISERROR('M&amp;E_K_NS'!W36/Hrs_Wkd_NS!W10),"..",'M&amp;E_K_NS'!W36/Hrs_Wkd_NS!W10)</f>
        <v>33.955305841686034</v>
      </c>
      <c r="X10" s="24" t="str">
        <f>IF(ISERROR('M&amp;E_K_NS'!X36/Hrs_Wkd_NS!X10),"..",'M&amp;E_K_NS'!X36/Hrs_Wkd_NS!X10)</f>
        <v>..</v>
      </c>
      <c r="Y10" s="11" t="str">
        <f>IF(ISERROR('M&amp;E_K_NS'!Y36/Hrs_Wkd_NS!Y10),"..",'M&amp;E_K_NS'!Y36/Hrs_Wkd_NS!Y10)</f>
        <v>..</v>
      </c>
    </row>
    <row r="11" spans="1:25">
      <c r="A11" s="5">
        <v>2003</v>
      </c>
      <c r="B11" s="28">
        <f>IF(ISERROR('M&amp;E_K_NS'!B37/Hrs_Wkd_NS!B11),"..",'M&amp;E_K_NS'!B37/Hrs_Wkd_NS!B11)</f>
        <v>12.613133030731046</v>
      </c>
      <c r="C11" s="22" t="str">
        <f>IF(ISERROR('M&amp;E_K_NS'!C37/Hrs_Wkd_NS!C11),"..",'M&amp;E_K_NS'!C37/Hrs_Wkd_NS!C11)</f>
        <v>..</v>
      </c>
      <c r="D11" s="24">
        <f>IF(ISERROR('M&amp;E_K_NS'!D37/Hrs_Wkd_NS!D11),"..",'M&amp;E_K_NS'!D37/Hrs_Wkd_NS!D11)</f>
        <v>9.8769578359234274</v>
      </c>
      <c r="E11" s="24">
        <f>IF(ISERROR('M&amp;E_K_NS'!E37/Hrs_Wkd_NS!E11),"..",'M&amp;E_K_NS'!E37/Hrs_Wkd_NS!E11)</f>
        <v>42.817727194343853</v>
      </c>
      <c r="F11" s="24" t="str">
        <f>IF(ISERROR('M&amp;E_K_NS'!F37/Hrs_Wkd_NS!F11),"..",'M&amp;E_K_NS'!F37/Hrs_Wkd_NS!F11)</f>
        <v>..</v>
      </c>
      <c r="G11" s="24">
        <f>IF(ISERROR('M&amp;E_K_NS'!G37/Hrs_Wkd_NS!G11),"..",'M&amp;E_K_NS'!G37/Hrs_Wkd_NS!G11)</f>
        <v>3.8893704199826651</v>
      </c>
      <c r="H11" s="24">
        <f>IF(ISERROR('M&amp;E_K_NS'!H37/Hrs_Wkd_NS!H11),"..",'M&amp;E_K_NS'!H37/Hrs_Wkd_NS!H11)</f>
        <v>23.960714817169681</v>
      </c>
      <c r="I11" s="24" t="str">
        <f>IF(ISERROR('M&amp;E_K_NS'!I37/Hrs_Wkd_NS!I11),"..",'M&amp;E_K_NS'!I37/Hrs_Wkd_NS!I11)</f>
        <v>..</v>
      </c>
      <c r="J11" s="23" t="str">
        <f>IF(ISERROR('M&amp;E_K_NS'!J37/Hrs_Wkd_NS!J11),"..",'M&amp;E_K_NS'!J37/Hrs_Wkd_NS!J11)</f>
        <v>..</v>
      </c>
      <c r="K11" s="24" t="str">
        <f>IF(ISERROR('M&amp;E_K_NS'!K37/Hrs_Wkd_NS!K11),"..",'M&amp;E_K_NS'!K37/Hrs_Wkd_NS!K11)</f>
        <v>..</v>
      </c>
      <c r="L11" s="24">
        <f>IF(ISERROR('M&amp;E_K_NS'!L37/Hrs_Wkd_NS!L11),"..",'M&amp;E_K_NS'!L37/Hrs_Wkd_NS!L11)</f>
        <v>7.4506259073602328</v>
      </c>
      <c r="M11" s="24">
        <f>IF(ISERROR('M&amp;E_K_NS'!M37/Hrs_Wkd_NS!M11),"..",'M&amp;E_K_NS'!M37/Hrs_Wkd_NS!M11)</f>
        <v>4.2577744774367057</v>
      </c>
      <c r="N11" s="24">
        <f>IF(ISERROR('M&amp;E_K_NS'!N37/Hrs_Wkd_NS!N11),"..",'M&amp;E_K_NS'!N37/Hrs_Wkd_NS!N11)</f>
        <v>21.208518818292188</v>
      </c>
      <c r="O11" s="24">
        <f>IF(ISERROR('M&amp;E_K_NS'!O37/Hrs_Wkd_NS!O11),"..",'M&amp;E_K_NS'!O37/Hrs_Wkd_NS!O11)</f>
        <v>58.02325581395349</v>
      </c>
      <c r="P11" s="24">
        <f>IF(ISERROR('M&amp;E_K_NS'!P37/Hrs_Wkd_NS!P11),"..",'M&amp;E_K_NS'!P37/Hrs_Wkd_NS!P11)</f>
        <v>27.905535055350551</v>
      </c>
      <c r="Q11" s="24">
        <f>IF(ISERROR('M&amp;E_K_NS'!Q37/Hrs_Wkd_NS!Q11),"..",'M&amp;E_K_NS'!Q37/Hrs_Wkd_NS!Q11)</f>
        <v>4.079663703397423</v>
      </c>
      <c r="R11" s="24">
        <f>IF(ISERROR('M&amp;E_K_NS'!R37/Hrs_Wkd_NS!R11),"..",'M&amp;E_K_NS'!R37/Hrs_Wkd_NS!R11)</f>
        <v>1.6926373905778942</v>
      </c>
      <c r="S11" s="24" t="str">
        <f>IF(ISERROR('M&amp;E_K_NS'!S37/Hrs_Wkd_NS!S11),"..",'M&amp;E_K_NS'!S37/Hrs_Wkd_NS!S11)</f>
        <v>..</v>
      </c>
      <c r="T11" s="24">
        <f>IF(ISERROR('M&amp;E_K_NS'!T37/Hrs_Wkd_NS!T11),"..",'M&amp;E_K_NS'!T37/Hrs_Wkd_NS!T11)</f>
        <v>1.6743529020732062</v>
      </c>
      <c r="U11" s="23">
        <f>IF(ISERROR('M&amp;E_K_NS'!U37/Hrs_Wkd_NS!U11),"..",'M&amp;E_K_NS'!U37/Hrs_Wkd_NS!U11)</f>
        <v>0.78102133559269815</v>
      </c>
      <c r="V11" s="24">
        <f>IF(ISERROR('M&amp;E_K_NS'!V37/Hrs_Wkd_NS!V11),"..",'M&amp;E_K_NS'!V37/Hrs_Wkd_NS!V11)</f>
        <v>12.342512259524707</v>
      </c>
      <c r="W11" s="24">
        <f>IF(ISERROR('M&amp;E_K_NS'!W37/Hrs_Wkd_NS!W11),"..",'M&amp;E_K_NS'!W37/Hrs_Wkd_NS!W11)</f>
        <v>34.013091046574822</v>
      </c>
      <c r="X11" s="24" t="str">
        <f>IF(ISERROR('M&amp;E_K_NS'!X37/Hrs_Wkd_NS!X11),"..",'M&amp;E_K_NS'!X37/Hrs_Wkd_NS!X11)</f>
        <v>..</v>
      </c>
      <c r="Y11" s="11" t="str">
        <f>IF(ISERROR('M&amp;E_K_NS'!Y37/Hrs_Wkd_NS!Y11),"..",'M&amp;E_K_NS'!Y37/Hrs_Wkd_NS!Y11)</f>
        <v>..</v>
      </c>
    </row>
    <row r="12" spans="1:25">
      <c r="A12" s="5">
        <v>2004</v>
      </c>
      <c r="B12" s="28">
        <f>IF(ISERROR('M&amp;E_K_NS'!B38/Hrs_Wkd_NS!B12),"..",'M&amp;E_K_NS'!B38/Hrs_Wkd_NS!B12)</f>
        <v>12.48296644814004</v>
      </c>
      <c r="C12" s="22" t="str">
        <f>IF(ISERROR('M&amp;E_K_NS'!C38/Hrs_Wkd_NS!C12),"..",'M&amp;E_K_NS'!C38/Hrs_Wkd_NS!C12)</f>
        <v>..</v>
      </c>
      <c r="D12" s="24">
        <f>IF(ISERROR('M&amp;E_K_NS'!D38/Hrs_Wkd_NS!D12),"..",'M&amp;E_K_NS'!D38/Hrs_Wkd_NS!D12)</f>
        <v>10.219618409098029</v>
      </c>
      <c r="E12" s="24">
        <f>IF(ISERROR('M&amp;E_K_NS'!E38/Hrs_Wkd_NS!E12),"..",'M&amp;E_K_NS'!E38/Hrs_Wkd_NS!E12)</f>
        <v>42.438754835144593</v>
      </c>
      <c r="F12" s="24" t="str">
        <f>IF(ISERROR('M&amp;E_K_NS'!F38/Hrs_Wkd_NS!F12),"..",'M&amp;E_K_NS'!F38/Hrs_Wkd_NS!F12)</f>
        <v>..</v>
      </c>
      <c r="G12" s="24">
        <f>IF(ISERROR('M&amp;E_K_NS'!G38/Hrs_Wkd_NS!G12),"..",'M&amp;E_K_NS'!G38/Hrs_Wkd_NS!G12)</f>
        <v>3.9747769257847771</v>
      </c>
      <c r="H12" s="24">
        <f>IF(ISERROR('M&amp;E_K_NS'!H38/Hrs_Wkd_NS!H12),"..",'M&amp;E_K_NS'!H38/Hrs_Wkd_NS!H12)</f>
        <v>23.775101503346868</v>
      </c>
      <c r="I12" s="24" t="str">
        <f>IF(ISERROR('M&amp;E_K_NS'!I38/Hrs_Wkd_NS!I12),"..",'M&amp;E_K_NS'!I38/Hrs_Wkd_NS!I12)</f>
        <v>..</v>
      </c>
      <c r="J12" s="23" t="str">
        <f>IF(ISERROR('M&amp;E_K_NS'!J38/Hrs_Wkd_NS!J12),"..",'M&amp;E_K_NS'!J38/Hrs_Wkd_NS!J12)</f>
        <v>..</v>
      </c>
      <c r="K12" s="24" t="str">
        <f>IF(ISERROR('M&amp;E_K_NS'!K38/Hrs_Wkd_NS!K12),"..",'M&amp;E_K_NS'!K38/Hrs_Wkd_NS!K12)</f>
        <v>..</v>
      </c>
      <c r="L12" s="24">
        <f>IF(ISERROR('M&amp;E_K_NS'!L38/Hrs_Wkd_NS!L12),"..",'M&amp;E_K_NS'!L38/Hrs_Wkd_NS!L12)</f>
        <v>7.0745436659744234</v>
      </c>
      <c r="M12" s="24">
        <f>IF(ISERROR('M&amp;E_K_NS'!M38/Hrs_Wkd_NS!M12),"..",'M&amp;E_K_NS'!M38/Hrs_Wkd_NS!M12)</f>
        <v>4.4961843192533903</v>
      </c>
      <c r="N12" s="24">
        <f>IF(ISERROR('M&amp;E_K_NS'!N38/Hrs_Wkd_NS!N12),"..",'M&amp;E_K_NS'!N38/Hrs_Wkd_NS!N12)</f>
        <v>21.907062591607406</v>
      </c>
      <c r="O12" s="24">
        <f>IF(ISERROR('M&amp;E_K_NS'!O38/Hrs_Wkd_NS!O12),"..",'M&amp;E_K_NS'!O38/Hrs_Wkd_NS!O12)</f>
        <v>52.549162418062636</v>
      </c>
      <c r="P12" s="24">
        <f>IF(ISERROR('M&amp;E_K_NS'!P38/Hrs_Wkd_NS!P12),"..",'M&amp;E_K_NS'!P38/Hrs_Wkd_NS!P12)</f>
        <v>26.661031276415891</v>
      </c>
      <c r="Q12" s="24">
        <f>IF(ISERROR('M&amp;E_K_NS'!Q38/Hrs_Wkd_NS!Q12),"..",'M&amp;E_K_NS'!Q38/Hrs_Wkd_NS!Q12)</f>
        <v>3.6102079627016752</v>
      </c>
      <c r="R12" s="24">
        <f>IF(ISERROR('M&amp;E_K_NS'!R38/Hrs_Wkd_NS!R12),"..",'M&amp;E_K_NS'!R38/Hrs_Wkd_NS!R12)</f>
        <v>1.988211220718932</v>
      </c>
      <c r="S12" s="24" t="str">
        <f>IF(ISERROR('M&amp;E_K_NS'!S38/Hrs_Wkd_NS!S12),"..",'M&amp;E_K_NS'!S38/Hrs_Wkd_NS!S12)</f>
        <v>..</v>
      </c>
      <c r="T12" s="24">
        <f>IF(ISERROR('M&amp;E_K_NS'!T38/Hrs_Wkd_NS!T12),"..",'M&amp;E_K_NS'!T38/Hrs_Wkd_NS!T12)</f>
        <v>1.8466727866612582</v>
      </c>
      <c r="U12" s="23">
        <f>IF(ISERROR('M&amp;E_K_NS'!U38/Hrs_Wkd_NS!U12),"..",'M&amp;E_K_NS'!U38/Hrs_Wkd_NS!U12)</f>
        <v>0.79978158575168223</v>
      </c>
      <c r="V12" s="24">
        <f>IF(ISERROR('M&amp;E_K_NS'!V38/Hrs_Wkd_NS!V12),"..",'M&amp;E_K_NS'!V38/Hrs_Wkd_NS!V12)</f>
        <v>12.205394795250252</v>
      </c>
      <c r="W12" s="24">
        <f>IF(ISERROR('M&amp;E_K_NS'!W38/Hrs_Wkd_NS!W12),"..",'M&amp;E_K_NS'!W38/Hrs_Wkd_NS!W12)</f>
        <v>33.940357177521108</v>
      </c>
      <c r="X12" s="24" t="str">
        <f>IF(ISERROR('M&amp;E_K_NS'!X38/Hrs_Wkd_NS!X12),"..",'M&amp;E_K_NS'!X38/Hrs_Wkd_NS!X12)</f>
        <v>..</v>
      </c>
      <c r="Y12" s="11" t="str">
        <f>IF(ISERROR('M&amp;E_K_NS'!Y38/Hrs_Wkd_NS!Y12),"..",'M&amp;E_K_NS'!Y38/Hrs_Wkd_NS!Y12)</f>
        <v>..</v>
      </c>
    </row>
    <row r="13" spans="1:25">
      <c r="A13" s="5">
        <v>2005</v>
      </c>
      <c r="B13" s="28">
        <f>IF(ISERROR('M&amp;E_K_NS'!B39/Hrs_Wkd_NS!B13),"..",'M&amp;E_K_NS'!B39/Hrs_Wkd_NS!B13)</f>
        <v>12.867687951868144</v>
      </c>
      <c r="C13" s="22" t="str">
        <f>IF(ISERROR('M&amp;E_K_NS'!C39/Hrs_Wkd_NS!C13),"..",'M&amp;E_K_NS'!C39/Hrs_Wkd_NS!C13)</f>
        <v>..</v>
      </c>
      <c r="D13" s="24">
        <f>IF(ISERROR('M&amp;E_K_NS'!D39/Hrs_Wkd_NS!D13),"..",'M&amp;E_K_NS'!D39/Hrs_Wkd_NS!D13)</f>
        <v>10.412937867553056</v>
      </c>
      <c r="E13" s="24">
        <f>IF(ISERROR('M&amp;E_K_NS'!E39/Hrs_Wkd_NS!E13),"..",'M&amp;E_K_NS'!E39/Hrs_Wkd_NS!E13)</f>
        <v>41.492007104795739</v>
      </c>
      <c r="F13" s="24" t="str">
        <f>IF(ISERROR('M&amp;E_K_NS'!F39/Hrs_Wkd_NS!F13),"..",'M&amp;E_K_NS'!F39/Hrs_Wkd_NS!F13)</f>
        <v>..</v>
      </c>
      <c r="G13" s="24">
        <f>IF(ISERROR('M&amp;E_K_NS'!G39/Hrs_Wkd_NS!G13),"..",'M&amp;E_K_NS'!G39/Hrs_Wkd_NS!G13)</f>
        <v>4.0489932590210165</v>
      </c>
      <c r="H13" s="24">
        <f>IF(ISERROR('M&amp;E_K_NS'!H39/Hrs_Wkd_NS!H13),"..",'M&amp;E_K_NS'!H39/Hrs_Wkd_NS!H13)</f>
        <v>22.909389767824123</v>
      </c>
      <c r="I13" s="24" t="str">
        <f>IF(ISERROR('M&amp;E_K_NS'!I39/Hrs_Wkd_NS!I13),"..",'M&amp;E_K_NS'!I39/Hrs_Wkd_NS!I13)</f>
        <v>..</v>
      </c>
      <c r="J13" s="23" t="str">
        <f>IF(ISERROR('M&amp;E_K_NS'!J39/Hrs_Wkd_NS!J13),"..",'M&amp;E_K_NS'!J39/Hrs_Wkd_NS!J13)</f>
        <v>..</v>
      </c>
      <c r="K13" s="24" t="str">
        <f>IF(ISERROR('M&amp;E_K_NS'!K39/Hrs_Wkd_NS!K13),"..",'M&amp;E_K_NS'!K39/Hrs_Wkd_NS!K13)</f>
        <v>..</v>
      </c>
      <c r="L13" s="24">
        <f>IF(ISERROR('M&amp;E_K_NS'!L39/Hrs_Wkd_NS!L13),"..",'M&amp;E_K_NS'!L39/Hrs_Wkd_NS!L13)</f>
        <v>6.9036280880844005</v>
      </c>
      <c r="M13" s="24">
        <f>IF(ISERROR('M&amp;E_K_NS'!M39/Hrs_Wkd_NS!M13),"..",'M&amp;E_K_NS'!M39/Hrs_Wkd_NS!M13)</f>
        <v>4.8480399353986199</v>
      </c>
      <c r="N13" s="24">
        <f>IF(ISERROR('M&amp;E_K_NS'!N39/Hrs_Wkd_NS!N13),"..",'M&amp;E_K_NS'!N39/Hrs_Wkd_NS!N13)</f>
        <v>23.5598268982184</v>
      </c>
      <c r="O13" s="24">
        <f>IF(ISERROR('M&amp;E_K_NS'!O39/Hrs_Wkd_NS!O13),"..",'M&amp;E_K_NS'!O39/Hrs_Wkd_NS!O13)</f>
        <v>52.711545693869873</v>
      </c>
      <c r="P13" s="24">
        <f>IF(ISERROR('M&amp;E_K_NS'!P39/Hrs_Wkd_NS!P13),"..",'M&amp;E_K_NS'!P39/Hrs_Wkd_NS!P13)</f>
        <v>25.132275132275133</v>
      </c>
      <c r="Q13" s="24">
        <f>IF(ISERROR('M&amp;E_K_NS'!Q39/Hrs_Wkd_NS!Q13),"..",'M&amp;E_K_NS'!Q39/Hrs_Wkd_NS!Q13)</f>
        <v>3.8124662547243382</v>
      </c>
      <c r="R13" s="24">
        <f>IF(ISERROR('M&amp;E_K_NS'!R39/Hrs_Wkd_NS!R13),"..",'M&amp;E_K_NS'!R39/Hrs_Wkd_NS!R13)</f>
        <v>2.4087660190812055</v>
      </c>
      <c r="S13" s="24" t="str">
        <f>IF(ISERROR('M&amp;E_K_NS'!S39/Hrs_Wkd_NS!S13),"..",'M&amp;E_K_NS'!S39/Hrs_Wkd_NS!S13)</f>
        <v>..</v>
      </c>
      <c r="T13" s="24">
        <f>IF(ISERROR('M&amp;E_K_NS'!T39/Hrs_Wkd_NS!T13),"..",'M&amp;E_K_NS'!T39/Hrs_Wkd_NS!T13)</f>
        <v>1.956544780074192</v>
      </c>
      <c r="U13" s="23">
        <f>IF(ISERROR('M&amp;E_K_NS'!U39/Hrs_Wkd_NS!U13),"..",'M&amp;E_K_NS'!U39/Hrs_Wkd_NS!U13)</f>
        <v>0.87150105270424194</v>
      </c>
      <c r="V13" s="24">
        <f>IF(ISERROR('M&amp;E_K_NS'!V39/Hrs_Wkd_NS!V13),"..",'M&amp;E_K_NS'!V39/Hrs_Wkd_NS!V13)</f>
        <v>12.568866970678661</v>
      </c>
      <c r="W13" s="24">
        <f>IF(ISERROR('M&amp;E_K_NS'!W39/Hrs_Wkd_NS!W13),"..",'M&amp;E_K_NS'!W39/Hrs_Wkd_NS!W13)</f>
        <v>32.350934643198251</v>
      </c>
      <c r="X13" s="24" t="str">
        <f>IF(ISERROR('M&amp;E_K_NS'!X39/Hrs_Wkd_NS!X13),"..",'M&amp;E_K_NS'!X39/Hrs_Wkd_NS!X13)</f>
        <v>..</v>
      </c>
      <c r="Y13" s="11" t="str">
        <f>IF(ISERROR('M&amp;E_K_NS'!Y39/Hrs_Wkd_NS!Y13),"..",'M&amp;E_K_NS'!Y39/Hrs_Wkd_NS!Y13)</f>
        <v>..</v>
      </c>
    </row>
    <row r="14" spans="1:25">
      <c r="A14" s="5">
        <v>2006</v>
      </c>
      <c r="B14" s="28">
        <f>IF(ISERROR('M&amp;E_K_NS'!B40/Hrs_Wkd_NS!B14),"..",'M&amp;E_K_NS'!B40/Hrs_Wkd_NS!B14)</f>
        <v>13.390414524130941</v>
      </c>
      <c r="C14" s="22" t="str">
        <f>IF(ISERROR('M&amp;E_K_NS'!C40/Hrs_Wkd_NS!C14),"..",'M&amp;E_K_NS'!C40/Hrs_Wkd_NS!C14)</f>
        <v>..</v>
      </c>
      <c r="D14" s="24">
        <f>IF(ISERROR('M&amp;E_K_NS'!D40/Hrs_Wkd_NS!D14),"..",'M&amp;E_K_NS'!D40/Hrs_Wkd_NS!D14)</f>
        <v>10.286225402504472</v>
      </c>
      <c r="E14" s="24">
        <f>IF(ISERROR('M&amp;E_K_NS'!E40/Hrs_Wkd_NS!E14),"..",'M&amp;E_K_NS'!E40/Hrs_Wkd_NS!E14)</f>
        <v>37.904048996257231</v>
      </c>
      <c r="F14" s="24" t="str">
        <f>IF(ISERROR('M&amp;E_K_NS'!F40/Hrs_Wkd_NS!F14),"..",'M&amp;E_K_NS'!F40/Hrs_Wkd_NS!F14)</f>
        <v>..</v>
      </c>
      <c r="G14" s="24">
        <f>IF(ISERROR('M&amp;E_K_NS'!G40/Hrs_Wkd_NS!G14),"..",'M&amp;E_K_NS'!G40/Hrs_Wkd_NS!G14)</f>
        <v>4.351213319098596</v>
      </c>
      <c r="H14" s="24">
        <f>IF(ISERROR('M&amp;E_K_NS'!H40/Hrs_Wkd_NS!H14),"..",'M&amp;E_K_NS'!H40/Hrs_Wkd_NS!H14)</f>
        <v>24.005082729533903</v>
      </c>
      <c r="I14" s="24" t="str">
        <f>IF(ISERROR('M&amp;E_K_NS'!I40/Hrs_Wkd_NS!I14),"..",'M&amp;E_K_NS'!I40/Hrs_Wkd_NS!I14)</f>
        <v>..</v>
      </c>
      <c r="J14" s="23" t="str">
        <f>IF(ISERROR('M&amp;E_K_NS'!J40/Hrs_Wkd_NS!J14),"..",'M&amp;E_K_NS'!J40/Hrs_Wkd_NS!J14)</f>
        <v>..</v>
      </c>
      <c r="K14" s="24" t="str">
        <f>IF(ISERROR('M&amp;E_K_NS'!K40/Hrs_Wkd_NS!K14),"..",'M&amp;E_K_NS'!K40/Hrs_Wkd_NS!K14)</f>
        <v>..</v>
      </c>
      <c r="L14" s="24">
        <f>IF(ISERROR('M&amp;E_K_NS'!L40/Hrs_Wkd_NS!L14),"..",'M&amp;E_K_NS'!L40/Hrs_Wkd_NS!L14)</f>
        <v>7.5088862559241711</v>
      </c>
      <c r="M14" s="24">
        <f>IF(ISERROR('M&amp;E_K_NS'!M40/Hrs_Wkd_NS!M14),"..",'M&amp;E_K_NS'!M40/Hrs_Wkd_NS!M14)</f>
        <v>4.8675960192517875</v>
      </c>
      <c r="N14" s="24">
        <f>IF(ISERROR('M&amp;E_K_NS'!N40/Hrs_Wkd_NS!N14),"..",'M&amp;E_K_NS'!N40/Hrs_Wkd_NS!N14)</f>
        <v>25.514761324749145</v>
      </c>
      <c r="O14" s="24">
        <f>IF(ISERROR('M&amp;E_K_NS'!O40/Hrs_Wkd_NS!O14),"..",'M&amp;E_K_NS'!O40/Hrs_Wkd_NS!O14)</f>
        <v>58.888888888888893</v>
      </c>
      <c r="P14" s="24">
        <f>IF(ISERROR('M&amp;E_K_NS'!P40/Hrs_Wkd_NS!P14),"..",'M&amp;E_K_NS'!P40/Hrs_Wkd_NS!P14)</f>
        <v>25.924016282225235</v>
      </c>
      <c r="Q14" s="24">
        <f>IF(ISERROR('M&amp;E_K_NS'!Q40/Hrs_Wkd_NS!Q14),"..",'M&amp;E_K_NS'!Q40/Hrs_Wkd_NS!Q14)</f>
        <v>4.1624874623871619</v>
      </c>
      <c r="R14" s="24">
        <f>IF(ISERROR('M&amp;E_K_NS'!R40/Hrs_Wkd_NS!R14),"..",'M&amp;E_K_NS'!R40/Hrs_Wkd_NS!R14)</f>
        <v>2.554258645778507</v>
      </c>
      <c r="S14" s="24" t="str">
        <f>IF(ISERROR('M&amp;E_K_NS'!S40/Hrs_Wkd_NS!S14),"..",'M&amp;E_K_NS'!S40/Hrs_Wkd_NS!S14)</f>
        <v>..</v>
      </c>
      <c r="T14" s="24">
        <f>IF(ISERROR('M&amp;E_K_NS'!T40/Hrs_Wkd_NS!T14),"..",'M&amp;E_K_NS'!T40/Hrs_Wkd_NS!T14)</f>
        <v>1.9271630120686725</v>
      </c>
      <c r="U14" s="23">
        <f>IF(ISERROR('M&amp;E_K_NS'!U40/Hrs_Wkd_NS!U14),"..",'M&amp;E_K_NS'!U40/Hrs_Wkd_NS!U14)</f>
        <v>0.93403485920924101</v>
      </c>
      <c r="V14" s="24">
        <f>IF(ISERROR('M&amp;E_K_NS'!V40/Hrs_Wkd_NS!V14),"..",'M&amp;E_K_NS'!V40/Hrs_Wkd_NS!V14)</f>
        <v>13.128269373711008</v>
      </c>
      <c r="W14" s="24">
        <f>IF(ISERROR('M&amp;E_K_NS'!W40/Hrs_Wkd_NS!W14),"..",'M&amp;E_K_NS'!W40/Hrs_Wkd_NS!W14)</f>
        <v>34.049838996491566</v>
      </c>
      <c r="X14" s="24" t="str">
        <f>IF(ISERROR('M&amp;E_K_NS'!X40/Hrs_Wkd_NS!X14),"..",'M&amp;E_K_NS'!X40/Hrs_Wkd_NS!X14)</f>
        <v>..</v>
      </c>
      <c r="Y14" s="11" t="str">
        <f>IF(ISERROR('M&amp;E_K_NS'!Y40/Hrs_Wkd_NS!Y14),"..",'M&amp;E_K_NS'!Y40/Hrs_Wkd_NS!Y14)</f>
        <v>..</v>
      </c>
    </row>
    <row r="15" spans="1:25">
      <c r="A15" s="5">
        <v>2007</v>
      </c>
      <c r="B15" s="28">
        <f>IF(ISERROR('M&amp;E_K_NS'!B41/Hrs_Wkd_NS!B15),"..",'M&amp;E_K_NS'!B41/Hrs_Wkd_NS!B15)</f>
        <v>13.720777983111104</v>
      </c>
      <c r="C15" s="22" t="str">
        <f>IF(ISERROR('M&amp;E_K_NS'!C41/Hrs_Wkd_NS!C15),"..",'M&amp;E_K_NS'!C41/Hrs_Wkd_NS!C15)</f>
        <v>..</v>
      </c>
      <c r="D15" s="24">
        <f>IF(ISERROR('M&amp;E_K_NS'!D41/Hrs_Wkd_NS!D15),"..",'M&amp;E_K_NS'!D41/Hrs_Wkd_NS!D15)</f>
        <v>11.322691395604005</v>
      </c>
      <c r="E15" s="24">
        <f>IF(ISERROR('M&amp;E_K_NS'!E41/Hrs_Wkd_NS!E15),"..",'M&amp;E_K_NS'!E41/Hrs_Wkd_NS!E15)</f>
        <v>43.756503642039547</v>
      </c>
      <c r="F15" s="24" t="str">
        <f>IF(ISERROR('M&amp;E_K_NS'!F41/Hrs_Wkd_NS!F15),"..",'M&amp;E_K_NS'!F41/Hrs_Wkd_NS!F15)</f>
        <v>..</v>
      </c>
      <c r="G15" s="24">
        <f>IF(ISERROR('M&amp;E_K_NS'!G41/Hrs_Wkd_NS!G15),"..",'M&amp;E_K_NS'!G41/Hrs_Wkd_NS!G15)</f>
        <v>4.6923120793886168</v>
      </c>
      <c r="H15" s="24">
        <f>IF(ISERROR('M&amp;E_K_NS'!H41/Hrs_Wkd_NS!H15),"..",'M&amp;E_K_NS'!H41/Hrs_Wkd_NS!H15)</f>
        <v>26.4752396275974</v>
      </c>
      <c r="I15" s="24" t="str">
        <f>IF(ISERROR('M&amp;E_K_NS'!I41/Hrs_Wkd_NS!I15),"..",'M&amp;E_K_NS'!I41/Hrs_Wkd_NS!I15)</f>
        <v>..</v>
      </c>
      <c r="J15" s="23" t="str">
        <f>IF(ISERROR('M&amp;E_K_NS'!J41/Hrs_Wkd_NS!J15),"..",'M&amp;E_K_NS'!J41/Hrs_Wkd_NS!J15)</f>
        <v>..</v>
      </c>
      <c r="K15" s="24" t="str">
        <f>IF(ISERROR('M&amp;E_K_NS'!K41/Hrs_Wkd_NS!K15),"..",'M&amp;E_K_NS'!K41/Hrs_Wkd_NS!K15)</f>
        <v>..</v>
      </c>
      <c r="L15" s="24">
        <f>IF(ISERROR('M&amp;E_K_NS'!L41/Hrs_Wkd_NS!L15),"..",'M&amp;E_K_NS'!L41/Hrs_Wkd_NS!L15)</f>
        <v>7.7003001616254902</v>
      </c>
      <c r="M15" s="24">
        <f>IF(ISERROR('M&amp;E_K_NS'!M41/Hrs_Wkd_NS!M15),"..",'M&amp;E_K_NS'!M41/Hrs_Wkd_NS!M15)</f>
        <v>5.2715995586912783</v>
      </c>
      <c r="N15" s="24">
        <f>IF(ISERROR('M&amp;E_K_NS'!N41/Hrs_Wkd_NS!N15),"..",'M&amp;E_K_NS'!N41/Hrs_Wkd_NS!N15)</f>
        <v>25.052659645380615</v>
      </c>
      <c r="O15" s="24">
        <f>IF(ISERROR('M&amp;E_K_NS'!O41/Hrs_Wkd_NS!O15),"..",'M&amp;E_K_NS'!O41/Hrs_Wkd_NS!O15)</f>
        <v>57.042445748601061</v>
      </c>
      <c r="P15" s="24">
        <f>IF(ISERROR('M&amp;E_K_NS'!P41/Hrs_Wkd_NS!P15),"..",'M&amp;E_K_NS'!P41/Hrs_Wkd_NS!P15)</f>
        <v>23.93438453713123</v>
      </c>
      <c r="Q15" s="24">
        <f>IF(ISERROR('M&amp;E_K_NS'!Q41/Hrs_Wkd_NS!Q15),"..",'M&amp;E_K_NS'!Q41/Hrs_Wkd_NS!Q15)</f>
        <v>4.7563192774617322</v>
      </c>
      <c r="R15" s="24">
        <f>IF(ISERROR('M&amp;E_K_NS'!R41/Hrs_Wkd_NS!R15),"..",'M&amp;E_K_NS'!R41/Hrs_Wkd_NS!R15)</f>
        <v>2.7812969564833092</v>
      </c>
      <c r="S15" s="24" t="str">
        <f>IF(ISERROR('M&amp;E_K_NS'!S41/Hrs_Wkd_NS!S15),"..",'M&amp;E_K_NS'!S41/Hrs_Wkd_NS!S15)</f>
        <v>..</v>
      </c>
      <c r="T15" s="24">
        <f>IF(ISERROR('M&amp;E_K_NS'!T41/Hrs_Wkd_NS!T15),"..",'M&amp;E_K_NS'!T41/Hrs_Wkd_NS!T15)</f>
        <v>1.9037765131919295</v>
      </c>
      <c r="U15" s="23">
        <f>IF(ISERROR('M&amp;E_K_NS'!U41/Hrs_Wkd_NS!U15),"..",'M&amp;E_K_NS'!U41/Hrs_Wkd_NS!U15)</f>
        <v>1.0096611344978308</v>
      </c>
      <c r="V15" s="24">
        <f>IF(ISERROR('M&amp;E_K_NS'!V41/Hrs_Wkd_NS!V15),"..",'M&amp;E_K_NS'!V41/Hrs_Wkd_NS!V15)</f>
        <v>13.445920489544633</v>
      </c>
      <c r="W15" s="24">
        <f>IF(ISERROR('M&amp;E_K_NS'!W41/Hrs_Wkd_NS!W15),"..",'M&amp;E_K_NS'!W41/Hrs_Wkd_NS!W15)</f>
        <v>36.683632270536137</v>
      </c>
      <c r="X15" s="24" t="str">
        <f>IF(ISERROR('M&amp;E_K_NS'!X41/Hrs_Wkd_NS!X15),"..",'M&amp;E_K_NS'!X41/Hrs_Wkd_NS!X15)</f>
        <v>..</v>
      </c>
      <c r="Y15" s="11" t="str">
        <f>IF(ISERROR('M&amp;E_K_NS'!Y41/Hrs_Wkd_NS!Y15),"..",'M&amp;E_K_NS'!Y41/Hrs_Wkd_NS!Y15)</f>
        <v>..</v>
      </c>
    </row>
    <row r="16" spans="1:25">
      <c r="A16" s="5">
        <v>2008</v>
      </c>
      <c r="B16" s="28">
        <f>IF(ISERROR('M&amp;E_K_NS'!B42/Hrs_Wkd_NS!B16),"..",'M&amp;E_K_NS'!B42/Hrs_Wkd_NS!B16)</f>
        <v>13.51245950825766</v>
      </c>
      <c r="C16" s="22" t="str">
        <f>IF(ISERROR('M&amp;E_K_NS'!C42/Hrs_Wkd_NS!C16),"..",'M&amp;E_K_NS'!C42/Hrs_Wkd_NS!C16)</f>
        <v>..</v>
      </c>
      <c r="D16" s="24">
        <f>IF(ISERROR('M&amp;E_K_NS'!D42/Hrs_Wkd_NS!D16),"..",'M&amp;E_K_NS'!D42/Hrs_Wkd_NS!D16)</f>
        <v>11.656016067190066</v>
      </c>
      <c r="E16" s="24">
        <f>IF(ISERROR('M&amp;E_K_NS'!E42/Hrs_Wkd_NS!E16),"..",'M&amp;E_K_NS'!E42/Hrs_Wkd_NS!E16)</f>
        <v>31.968701970099204</v>
      </c>
      <c r="F16" s="24" t="str">
        <f>IF(ISERROR('M&amp;E_K_NS'!F42/Hrs_Wkd_NS!F16),"..",'M&amp;E_K_NS'!F42/Hrs_Wkd_NS!F16)</f>
        <v>..</v>
      </c>
      <c r="G16" s="24">
        <f>IF(ISERROR('M&amp;E_K_NS'!G42/Hrs_Wkd_NS!G16),"..",'M&amp;E_K_NS'!G42/Hrs_Wkd_NS!G16)</f>
        <v>4.779482131627157</v>
      </c>
      <c r="H16" s="24">
        <f>IF(ISERROR('M&amp;E_K_NS'!H42/Hrs_Wkd_NS!H16),"..",'M&amp;E_K_NS'!H42/Hrs_Wkd_NS!H16)</f>
        <v>25.430463576158939</v>
      </c>
      <c r="I16" s="24" t="str">
        <f>IF(ISERROR('M&amp;E_K_NS'!I42/Hrs_Wkd_NS!I16),"..",'M&amp;E_K_NS'!I42/Hrs_Wkd_NS!I16)</f>
        <v>..</v>
      </c>
      <c r="J16" s="23" t="str">
        <f>IF(ISERROR('M&amp;E_K_NS'!J42/Hrs_Wkd_NS!J16),"..",'M&amp;E_K_NS'!J42/Hrs_Wkd_NS!J16)</f>
        <v>..</v>
      </c>
      <c r="K16" s="24" t="str">
        <f>IF(ISERROR('M&amp;E_K_NS'!K42/Hrs_Wkd_NS!K16),"..",'M&amp;E_K_NS'!K42/Hrs_Wkd_NS!K16)</f>
        <v>..</v>
      </c>
      <c r="L16" s="24">
        <f>IF(ISERROR('M&amp;E_K_NS'!L42/Hrs_Wkd_NS!L16),"..",'M&amp;E_K_NS'!L42/Hrs_Wkd_NS!L16)</f>
        <v>7.5925090252707568</v>
      </c>
      <c r="M16" s="24">
        <f>IF(ISERROR('M&amp;E_K_NS'!M42/Hrs_Wkd_NS!M16),"..",'M&amp;E_K_NS'!M42/Hrs_Wkd_NS!M16)</f>
        <v>5.4569392957522895</v>
      </c>
      <c r="N16" s="24">
        <f>IF(ISERROR('M&amp;E_K_NS'!N42/Hrs_Wkd_NS!N16),"..",'M&amp;E_K_NS'!N42/Hrs_Wkd_NS!N16)</f>
        <v>27.268570122038359</v>
      </c>
      <c r="O16" s="24">
        <f>IF(ISERROR('M&amp;E_K_NS'!O42/Hrs_Wkd_NS!O16),"..",'M&amp;E_K_NS'!O42/Hrs_Wkd_NS!O16)</f>
        <v>54.650627752580029</v>
      </c>
      <c r="P16" s="24">
        <f>IF(ISERROR('M&amp;E_K_NS'!P42/Hrs_Wkd_NS!P16),"..",'M&amp;E_K_NS'!P42/Hrs_Wkd_NS!P16)</f>
        <v>23.115629230415568</v>
      </c>
      <c r="Q16" s="24">
        <f>IF(ISERROR('M&amp;E_K_NS'!Q42/Hrs_Wkd_NS!Q16),"..",'M&amp;E_K_NS'!Q42/Hrs_Wkd_NS!Q16)</f>
        <v>4.8265200961868766</v>
      </c>
      <c r="R16" s="24">
        <f>IF(ISERROR('M&amp;E_K_NS'!R42/Hrs_Wkd_NS!R16),"..",'M&amp;E_K_NS'!R42/Hrs_Wkd_NS!R16)</f>
        <v>3.1164150887661357</v>
      </c>
      <c r="S16" s="24" t="str">
        <f>IF(ISERROR('M&amp;E_K_NS'!S42/Hrs_Wkd_NS!S16),"..",'M&amp;E_K_NS'!S42/Hrs_Wkd_NS!S16)</f>
        <v>..</v>
      </c>
      <c r="T16" s="24">
        <f>IF(ISERROR('M&amp;E_K_NS'!T42/Hrs_Wkd_NS!T16),"..",'M&amp;E_K_NS'!T42/Hrs_Wkd_NS!T16)</f>
        <v>1.7815566273075005</v>
      </c>
      <c r="U16" s="23">
        <f>IF(ISERROR('M&amp;E_K_NS'!U42/Hrs_Wkd_NS!U16),"..",'M&amp;E_K_NS'!U42/Hrs_Wkd_NS!U16)</f>
        <v>0.99976710915926414</v>
      </c>
      <c r="V16" s="24">
        <f>IF(ISERROR('M&amp;E_K_NS'!V42/Hrs_Wkd_NS!V16),"..",'M&amp;E_K_NS'!V42/Hrs_Wkd_NS!V16)</f>
        <v>13.242077147417614</v>
      </c>
      <c r="W16" s="24">
        <f>IF(ISERROR('M&amp;E_K_NS'!W42/Hrs_Wkd_NS!W16),"..",'M&amp;E_K_NS'!W42/Hrs_Wkd_NS!W16)</f>
        <v>34.723042257594194</v>
      </c>
      <c r="X16" s="24" t="str">
        <f>IF(ISERROR('M&amp;E_K_NS'!X42/Hrs_Wkd_NS!X16),"..",'M&amp;E_K_NS'!X42/Hrs_Wkd_NS!X16)</f>
        <v>..</v>
      </c>
      <c r="Y16" s="11" t="str">
        <f>IF(ISERROR('M&amp;E_K_NS'!Y42/Hrs_Wkd_NS!Y16),"..",'M&amp;E_K_NS'!Y42/Hrs_Wkd_NS!Y16)</f>
        <v>..</v>
      </c>
    </row>
    <row r="17" spans="1:25">
      <c r="A17" s="5">
        <v>2009</v>
      </c>
      <c r="B17" s="28">
        <f>IF(ISERROR('M&amp;E_K_NS'!B43/Hrs_Wkd_NS!B17),"..",'M&amp;E_K_NS'!B43/Hrs_Wkd_NS!B17)</f>
        <v>12.837060122236881</v>
      </c>
      <c r="C17" s="22" t="str">
        <f>IF(ISERROR('M&amp;E_K_NS'!C43/Hrs_Wkd_NS!C17),"..",'M&amp;E_K_NS'!C43/Hrs_Wkd_NS!C17)</f>
        <v>..</v>
      </c>
      <c r="D17" s="24">
        <f>IF(ISERROR('M&amp;E_K_NS'!D43/Hrs_Wkd_NS!D17),"..",'M&amp;E_K_NS'!D43/Hrs_Wkd_NS!D17)</f>
        <v>11.167877686951257</v>
      </c>
      <c r="E17" s="24">
        <f>IF(ISERROR('M&amp;E_K_NS'!E43/Hrs_Wkd_NS!E17),"..",'M&amp;E_K_NS'!E43/Hrs_Wkd_NS!E17)</f>
        <v>32.185606620363529</v>
      </c>
      <c r="F17" s="24" t="str">
        <f>IF(ISERROR('M&amp;E_K_NS'!F43/Hrs_Wkd_NS!F17),"..",'M&amp;E_K_NS'!F43/Hrs_Wkd_NS!F17)</f>
        <v>..</v>
      </c>
      <c r="G17" s="24">
        <f>IF(ISERROR('M&amp;E_K_NS'!G43/Hrs_Wkd_NS!G17),"..",'M&amp;E_K_NS'!G43/Hrs_Wkd_NS!G17)</f>
        <v>4.8566168266012051</v>
      </c>
      <c r="H17" s="24">
        <f>IF(ISERROR('M&amp;E_K_NS'!H43/Hrs_Wkd_NS!H17),"..",'M&amp;E_K_NS'!H43/Hrs_Wkd_NS!H17)</f>
        <v>26.025434877941823</v>
      </c>
      <c r="I17" s="24" t="str">
        <f>IF(ISERROR('M&amp;E_K_NS'!I43/Hrs_Wkd_NS!I17),"..",'M&amp;E_K_NS'!I43/Hrs_Wkd_NS!I17)</f>
        <v>..</v>
      </c>
      <c r="J17" s="23" t="str">
        <f>IF(ISERROR('M&amp;E_K_NS'!J43/Hrs_Wkd_NS!J17),"..",'M&amp;E_K_NS'!J43/Hrs_Wkd_NS!J17)</f>
        <v>..</v>
      </c>
      <c r="K17" s="24" t="str">
        <f>IF(ISERROR('M&amp;E_K_NS'!K43/Hrs_Wkd_NS!K17),"..",'M&amp;E_K_NS'!K43/Hrs_Wkd_NS!K17)</f>
        <v>..</v>
      </c>
      <c r="L17" s="24">
        <f>IF(ISERROR('M&amp;E_K_NS'!L43/Hrs_Wkd_NS!L17),"..",'M&amp;E_K_NS'!L43/Hrs_Wkd_NS!L17)</f>
        <v>8.2632464255677043</v>
      </c>
      <c r="M17" s="24">
        <f>IF(ISERROR('M&amp;E_K_NS'!M43/Hrs_Wkd_NS!M17),"..",'M&amp;E_K_NS'!M43/Hrs_Wkd_NS!M17)</f>
        <v>5.1786776481354373</v>
      </c>
      <c r="N17" s="24">
        <f>IF(ISERROR('M&amp;E_K_NS'!N43/Hrs_Wkd_NS!N17),"..",'M&amp;E_K_NS'!N43/Hrs_Wkd_NS!N17)</f>
        <v>26.285594136729543</v>
      </c>
      <c r="O17" s="24">
        <f>IF(ISERROR('M&amp;E_K_NS'!O43/Hrs_Wkd_NS!O17),"..",'M&amp;E_K_NS'!O43/Hrs_Wkd_NS!O17)</f>
        <v>56.320863864249908</v>
      </c>
      <c r="P17" s="24">
        <f>IF(ISERROR('M&amp;E_K_NS'!P43/Hrs_Wkd_NS!P17),"..",'M&amp;E_K_NS'!P43/Hrs_Wkd_NS!P17)</f>
        <v>18.672116932986498</v>
      </c>
      <c r="Q17" s="24">
        <f>IF(ISERROR('M&amp;E_K_NS'!Q43/Hrs_Wkd_NS!Q17),"..",'M&amp;E_K_NS'!Q43/Hrs_Wkd_NS!Q17)</f>
        <v>4.5362123772158434</v>
      </c>
      <c r="R17" s="24">
        <f>IF(ISERROR('M&amp;E_K_NS'!R43/Hrs_Wkd_NS!R17),"..",'M&amp;E_K_NS'!R43/Hrs_Wkd_NS!R17)</f>
        <v>3.7989597402224198</v>
      </c>
      <c r="S17" s="24" t="str">
        <f>IF(ISERROR('M&amp;E_K_NS'!S43/Hrs_Wkd_NS!S17),"..",'M&amp;E_K_NS'!S43/Hrs_Wkd_NS!S17)</f>
        <v>..</v>
      </c>
      <c r="T17" s="24">
        <f>IF(ISERROR('M&amp;E_K_NS'!T43/Hrs_Wkd_NS!T17),"..",'M&amp;E_K_NS'!T43/Hrs_Wkd_NS!T17)</f>
        <v>1.8515818632453713</v>
      </c>
      <c r="U17" s="23">
        <f>IF(ISERROR('M&amp;E_K_NS'!U43/Hrs_Wkd_NS!U17),"..",'M&amp;E_K_NS'!U43/Hrs_Wkd_NS!U17)</f>
        <v>0.95767686129131913</v>
      </c>
      <c r="V17" s="24">
        <f>IF(ISERROR('M&amp;E_K_NS'!V43/Hrs_Wkd_NS!V17),"..",'M&amp;E_K_NS'!V43/Hrs_Wkd_NS!V17)</f>
        <v>12.598265578186416</v>
      </c>
      <c r="W17" s="24">
        <f>IF(ISERROR('M&amp;E_K_NS'!W43/Hrs_Wkd_NS!W17),"..",'M&amp;E_K_NS'!W43/Hrs_Wkd_NS!W17)</f>
        <v>35.661966089603951</v>
      </c>
      <c r="X17" s="24" t="str">
        <f>IF(ISERROR('M&amp;E_K_NS'!X43/Hrs_Wkd_NS!X17),"..",'M&amp;E_K_NS'!X43/Hrs_Wkd_NS!X17)</f>
        <v>..</v>
      </c>
      <c r="Y17" s="11" t="str">
        <f>IF(ISERROR('M&amp;E_K_NS'!Y43/Hrs_Wkd_NS!Y17),"..",'M&amp;E_K_NS'!Y43/Hrs_Wkd_NS!Y17)</f>
        <v>..</v>
      </c>
    </row>
    <row r="18" spans="1:25">
      <c r="A18" s="5">
        <v>2010</v>
      </c>
      <c r="B18" s="28">
        <f>IF(ISERROR('M&amp;E_K_NS'!B44/Hrs_Wkd_NS!B18),"..",'M&amp;E_K_NS'!B44/Hrs_Wkd_NS!B18)</f>
        <v>12.215779909422674</v>
      </c>
      <c r="C18" s="22" t="str">
        <f>IF(ISERROR('M&amp;E_K_NS'!C44/Hrs_Wkd_NS!C18),"..",'M&amp;E_K_NS'!C44/Hrs_Wkd_NS!C18)</f>
        <v>..</v>
      </c>
      <c r="D18" s="24">
        <f>IF(ISERROR('M&amp;E_K_NS'!D44/Hrs_Wkd_NS!D18),"..",'M&amp;E_K_NS'!D44/Hrs_Wkd_NS!D18)</f>
        <v>9.9556395898480119</v>
      </c>
      <c r="E18" s="24">
        <f>IF(ISERROR('M&amp;E_K_NS'!E44/Hrs_Wkd_NS!E18),"..",'M&amp;E_K_NS'!E44/Hrs_Wkd_NS!E18)</f>
        <v>40.342530922930543</v>
      </c>
      <c r="F18" s="24" t="str">
        <f>IF(ISERROR('M&amp;E_K_NS'!F44/Hrs_Wkd_NS!F18),"..",'M&amp;E_K_NS'!F44/Hrs_Wkd_NS!F18)</f>
        <v>..</v>
      </c>
      <c r="G18" s="24">
        <f>IF(ISERROR('M&amp;E_K_NS'!G44/Hrs_Wkd_NS!G18),"..",'M&amp;E_K_NS'!G44/Hrs_Wkd_NS!G18)</f>
        <v>4.7290666178144747</v>
      </c>
      <c r="H18" s="24">
        <f>IF(ISERROR('M&amp;E_K_NS'!H44/Hrs_Wkd_NS!H18),"..",'M&amp;E_K_NS'!H44/Hrs_Wkd_NS!H18)</f>
        <v>24.568643239201702</v>
      </c>
      <c r="I18" s="24" t="str">
        <f>IF(ISERROR('M&amp;E_K_NS'!I44/Hrs_Wkd_NS!I18),"..",'M&amp;E_K_NS'!I44/Hrs_Wkd_NS!I18)</f>
        <v>..</v>
      </c>
      <c r="J18" s="23" t="str">
        <f>IF(ISERROR('M&amp;E_K_NS'!J44/Hrs_Wkd_NS!J18),"..",'M&amp;E_K_NS'!J44/Hrs_Wkd_NS!J18)</f>
        <v>..</v>
      </c>
      <c r="K18" s="24" t="str">
        <f>IF(ISERROR('M&amp;E_K_NS'!K44/Hrs_Wkd_NS!K18),"..",'M&amp;E_K_NS'!K44/Hrs_Wkd_NS!K18)</f>
        <v>..</v>
      </c>
      <c r="L18" s="24">
        <f>IF(ISERROR('M&amp;E_K_NS'!L44/Hrs_Wkd_NS!L18),"..",'M&amp;E_K_NS'!L44/Hrs_Wkd_NS!L18)</f>
        <v>9.9272206827248102</v>
      </c>
      <c r="M18" s="24">
        <f>IF(ISERROR('M&amp;E_K_NS'!M44/Hrs_Wkd_NS!M18),"..",'M&amp;E_K_NS'!M44/Hrs_Wkd_NS!M18)</f>
        <v>5.1747210494571778</v>
      </c>
      <c r="N18" s="24">
        <f>IF(ISERROR('M&amp;E_K_NS'!N44/Hrs_Wkd_NS!N18),"..",'M&amp;E_K_NS'!N44/Hrs_Wkd_NS!N18)</f>
        <v>24.660194174757279</v>
      </c>
      <c r="O18" s="24">
        <f>IF(ISERROR('M&amp;E_K_NS'!O44/Hrs_Wkd_NS!O18),"..",'M&amp;E_K_NS'!O44/Hrs_Wkd_NS!O18)</f>
        <v>57.041866310580474</v>
      </c>
      <c r="P18" s="24">
        <f>IF(ISERROR('M&amp;E_K_NS'!P44/Hrs_Wkd_NS!P18),"..",'M&amp;E_K_NS'!P44/Hrs_Wkd_NS!P18)</f>
        <v>14.971738324684951</v>
      </c>
      <c r="Q18" s="24">
        <f>IF(ISERROR('M&amp;E_K_NS'!Q44/Hrs_Wkd_NS!Q18),"..",'M&amp;E_K_NS'!Q44/Hrs_Wkd_NS!Q18)</f>
        <v>4.4476850164053952</v>
      </c>
      <c r="R18" s="24">
        <f>IF(ISERROR('M&amp;E_K_NS'!R44/Hrs_Wkd_NS!R18),"..",'M&amp;E_K_NS'!R44/Hrs_Wkd_NS!R18)</f>
        <v>3.6825793681798058</v>
      </c>
      <c r="S18" s="24" t="str">
        <f>IF(ISERROR('M&amp;E_K_NS'!S44/Hrs_Wkd_NS!S18),"..",'M&amp;E_K_NS'!S44/Hrs_Wkd_NS!S18)</f>
        <v>..</v>
      </c>
      <c r="T18" s="24">
        <f>IF(ISERROR('M&amp;E_K_NS'!T44/Hrs_Wkd_NS!T18),"..",'M&amp;E_K_NS'!T44/Hrs_Wkd_NS!T18)</f>
        <v>1.9577449835439007</v>
      </c>
      <c r="U18" s="23">
        <f>IF(ISERROR('M&amp;E_K_NS'!U44/Hrs_Wkd_NS!U18),"..",'M&amp;E_K_NS'!U44/Hrs_Wkd_NS!U18)</f>
        <v>1.0454002389486261</v>
      </c>
      <c r="V18" s="24">
        <f>IF(ISERROR('M&amp;E_K_NS'!V44/Hrs_Wkd_NS!V18),"..",'M&amp;E_K_NS'!V44/Hrs_Wkd_NS!V18)</f>
        <v>12.00163190371768</v>
      </c>
      <c r="W18" s="24">
        <f>IF(ISERROR('M&amp;E_K_NS'!W44/Hrs_Wkd_NS!W18),"..",'M&amp;E_K_NS'!W44/Hrs_Wkd_NS!W18)</f>
        <v>34.666819794298547</v>
      </c>
      <c r="X18" s="24" t="str">
        <f>IF(ISERROR('M&amp;E_K_NS'!X44/Hrs_Wkd_NS!X18),"..",'M&amp;E_K_NS'!X44/Hrs_Wkd_NS!X18)</f>
        <v>..</v>
      </c>
      <c r="Y18" s="11" t="str">
        <f>IF(ISERROR('M&amp;E_K_NS'!Y44/Hrs_Wkd_NS!Y18),"..",'M&amp;E_K_NS'!Y44/Hrs_Wkd_NS!Y18)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-4.0292918029538605E-3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>
        <f t="shared" si="0"/>
        <v>-0.29841061544124692</v>
      </c>
      <c r="E21" s="9">
        <f t="shared" si="0"/>
        <v>0.54383748643127561</v>
      </c>
      <c r="F21" s="9" t="str">
        <f t="shared" si="0"/>
        <v>n.a.</v>
      </c>
      <c r="G21" s="9">
        <f t="shared" si="0"/>
        <v>1.8830541109878363</v>
      </c>
      <c r="H21" s="9">
        <f t="shared" si="0"/>
        <v>-0.47125635929077259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>
        <f t="shared" si="0"/>
        <v>2.4547742237146952</v>
      </c>
      <c r="M21" s="9">
        <f t="shared" si="0"/>
        <v>2.7727924738612408</v>
      </c>
      <c r="N21" s="9">
        <f t="shared" si="0"/>
        <v>1.7717344074944075</v>
      </c>
      <c r="O21" s="9">
        <f t="shared" si="0"/>
        <v>2.0340296848317063</v>
      </c>
      <c r="P21" s="9">
        <f t="shared" si="0"/>
        <v>-1.931324059584405</v>
      </c>
      <c r="Q21" s="9">
        <f t="shared" si="0"/>
        <v>4.9792036968598019</v>
      </c>
      <c r="R21" s="9">
        <f t="shared" si="0"/>
        <v>5.1822902399052184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>
        <f t="shared" si="1"/>
        <v>1.7329830529049906</v>
      </c>
      <c r="U21" s="20">
        <f t="shared" si="1"/>
        <v>11.320614691122643</v>
      </c>
      <c r="V21" s="9">
        <f t="shared" si="1"/>
        <v>5.778686973600955E-4</v>
      </c>
      <c r="W21" s="9">
        <f t="shared" si="1"/>
        <v>-0.97430158737704664</v>
      </c>
      <c r="X21" s="9" t="str">
        <f t="shared" si="1"/>
        <v>n.a.</v>
      </c>
      <c r="Y21" s="65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-0.20332729085956736</v>
      </c>
      <c r="C22" s="9" t="str">
        <f t="shared" si="0"/>
        <v>n.a.</v>
      </c>
      <c r="D22" s="9">
        <f t="shared" si="0"/>
        <v>-1.0074555871030677</v>
      </c>
      <c r="E22" s="9">
        <f t="shared" si="0"/>
        <v>11.877732816966624</v>
      </c>
      <c r="F22" s="9" t="str">
        <f t="shared" si="0"/>
        <v>n.a.</v>
      </c>
      <c r="G22" s="9">
        <f t="shared" si="0"/>
        <v>5.1211011134958184</v>
      </c>
      <c r="H22" s="9">
        <f t="shared" si="0"/>
        <v>-6.0617208482282141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>
        <f t="shared" si="0"/>
        <v>7.3781143177418906</v>
      </c>
      <c r="M22" s="9">
        <f t="shared" si="0"/>
        <v>-6.0674821053745776</v>
      </c>
      <c r="N22" s="9">
        <f t="shared" si="0"/>
        <v>5.890772106183273</v>
      </c>
      <c r="O22" s="9">
        <f t="shared" si="0"/>
        <v>4.192667235563774</v>
      </c>
      <c r="P22" s="9">
        <f t="shared" si="0"/>
        <v>9.7692389813591074</v>
      </c>
      <c r="Q22" s="9">
        <f t="shared" si="0"/>
        <v>18.951438193001092</v>
      </c>
      <c r="R22" s="9">
        <f t="shared" si="0"/>
        <v>-1.5605615127856631</v>
      </c>
      <c r="S22" s="9" t="str">
        <f t="shared" si="1"/>
        <v>n.a.</v>
      </c>
      <c r="T22" s="9">
        <f t="shared" si="1"/>
        <v>-2.0476937578829402</v>
      </c>
      <c r="U22" s="21">
        <f t="shared" si="1"/>
        <v>21.354708489734332</v>
      </c>
      <c r="V22" s="9">
        <f t="shared" si="1"/>
        <v>-0.32680482639025898</v>
      </c>
      <c r="W22" s="9">
        <f t="shared" si="1"/>
        <v>-5.6238465386623471</v>
      </c>
      <c r="X22" s="9" t="str">
        <f t="shared" si="1"/>
        <v>n.a.</v>
      </c>
      <c r="Y22" s="65" t="str">
        <f t="shared" si="1"/>
        <v>n.a.</v>
      </c>
    </row>
    <row r="23" spans="1:25">
      <c r="A23" s="29" t="s">
        <v>24</v>
      </c>
      <c r="B23" s="19">
        <f t="shared" si="2"/>
        <v>5.5837682984716253E-2</v>
      </c>
      <c r="C23" s="9" t="str">
        <f t="shared" si="0"/>
        <v>n.a.</v>
      </c>
      <c r="D23" s="9">
        <f t="shared" si="0"/>
        <v>-8.4708444602910049E-2</v>
      </c>
      <c r="E23" s="9">
        <f t="shared" si="0"/>
        <v>-2.6268998775930807</v>
      </c>
      <c r="F23" s="9" t="str">
        <f t="shared" si="0"/>
        <v>n.a.</v>
      </c>
      <c r="G23" s="9">
        <f t="shared" si="0"/>
        <v>0.9312312778211318</v>
      </c>
      <c r="H23" s="9">
        <f t="shared" si="0"/>
        <v>1.2698807382480082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>
        <f t="shared" si="0"/>
        <v>1.0222713711781406</v>
      </c>
      <c r="M23" s="9">
        <f t="shared" si="0"/>
        <v>5.5836849150438628</v>
      </c>
      <c r="N23" s="9">
        <f t="shared" si="0"/>
        <v>0.56755557228340692</v>
      </c>
      <c r="O23" s="9">
        <f t="shared" si="0"/>
        <v>1.3952017643872994</v>
      </c>
      <c r="P23" s="9">
        <f t="shared" si="0"/>
        <v>-5.1919510550192616</v>
      </c>
      <c r="Q23" s="9">
        <f t="shared" si="0"/>
        <v>1.1168069884693432</v>
      </c>
      <c r="R23" s="9">
        <f t="shared" si="0"/>
        <v>7.2938110148746516</v>
      </c>
      <c r="S23" s="9" t="str">
        <f t="shared" si="1"/>
        <v>n.a.</v>
      </c>
      <c r="T23" s="9">
        <f t="shared" si="1"/>
        <v>2.8953889787590947</v>
      </c>
      <c r="U23" s="21">
        <f t="shared" si="1"/>
        <v>8.475406201048564</v>
      </c>
      <c r="V23" s="9">
        <f t="shared" si="1"/>
        <v>9.9002201893205743E-2</v>
      </c>
      <c r="W23" s="9">
        <f t="shared" si="1"/>
        <v>0.46472656182916516</v>
      </c>
      <c r="X23" s="9" t="str">
        <f t="shared" si="1"/>
        <v>n.a.</v>
      </c>
      <c r="Y23" s="65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 t="str">
        <f t="shared" ref="C29:Y29" si="3">IF(ISERROR((C5/$B5)*100),"..",(C5/$B5)*100)</f>
        <v>..</v>
      </c>
      <c r="D29" s="24">
        <f t="shared" si="3"/>
        <v>84.682449896799042</v>
      </c>
      <c r="E29" s="24">
        <f t="shared" si="3"/>
        <v>307.60508317149367</v>
      </c>
      <c r="F29" s="24" t="str">
        <f t="shared" si="3"/>
        <v>..</v>
      </c>
      <c r="G29" s="24">
        <f t="shared" si="3"/>
        <v>30.35996899540589</v>
      </c>
      <c r="H29" s="24">
        <f t="shared" si="3"/>
        <v>213.74782164141413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>
        <f t="shared" si="3"/>
        <v>59.259826744194122</v>
      </c>
      <c r="M29" s="24">
        <f t="shared" si="3"/>
        <v>29.670318677196256</v>
      </c>
      <c r="N29" s="24">
        <f t="shared" si="3"/>
        <v>160.58113176002672</v>
      </c>
      <c r="O29" s="24">
        <f t="shared" si="3"/>
        <v>359.21919134040974</v>
      </c>
      <c r="P29" s="24">
        <f t="shared" si="3"/>
        <v>157.84451094584736</v>
      </c>
      <c r="Q29" s="24">
        <f t="shared" si="3"/>
        <v>19.348298007018151</v>
      </c>
      <c r="R29" s="24">
        <f t="shared" si="3"/>
        <v>15.622456600884391</v>
      </c>
      <c r="S29" s="24" t="str">
        <f t="shared" si="3"/>
        <v>..</v>
      </c>
      <c r="T29" s="24">
        <f t="shared" si="3"/>
        <v>12.811627377998347</v>
      </c>
      <c r="U29" s="23">
        <f t="shared" si="3"/>
        <v>2.1215396811684055</v>
      </c>
      <c r="V29" s="24">
        <f t="shared" si="3"/>
        <v>98.188129395520619</v>
      </c>
      <c r="W29" s="24">
        <f t="shared" si="3"/>
        <v>322.13834911514164</v>
      </c>
      <c r="X29" s="24" t="str">
        <f t="shared" si="3"/>
        <v>..</v>
      </c>
      <c r="Y29" s="65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 t="str">
        <f t="shared" si="4"/>
        <v>..</v>
      </c>
      <c r="D30" s="24">
        <f t="shared" si="4"/>
        <v>90.297196042297458</v>
      </c>
      <c r="E30" s="24">
        <f t="shared" si="4"/>
        <v>374.58318887335474</v>
      </c>
      <c r="F30" s="24" t="str">
        <f t="shared" si="4"/>
        <v>..</v>
      </c>
      <c r="G30" s="24">
        <f t="shared" si="4"/>
        <v>30.91041573573937</v>
      </c>
      <c r="H30" s="24">
        <f t="shared" si="4"/>
        <v>220.24504213243583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>
        <f t="shared" si="4"/>
        <v>64.837389689600244</v>
      </c>
      <c r="M30" s="24">
        <f t="shared" si="4"/>
        <v>29.843970368900983</v>
      </c>
      <c r="N30" s="24">
        <f t="shared" si="4"/>
        <v>160.73196781693184</v>
      </c>
      <c r="O30" s="24">
        <f t="shared" si="4"/>
        <v>311.51495979537879</v>
      </c>
      <c r="P30" s="24">
        <f t="shared" si="4"/>
        <v>172.70426547043104</v>
      </c>
      <c r="Q30" s="24">
        <f t="shared" si="4"/>
        <v>29.33384120142269</v>
      </c>
      <c r="R30" s="24">
        <f t="shared" si="4"/>
        <v>13.950789692872242</v>
      </c>
      <c r="S30" s="24" t="str">
        <f t="shared" si="4"/>
        <v>..</v>
      </c>
      <c r="T30" s="24">
        <f t="shared" si="4"/>
        <v>12.361377343109675</v>
      </c>
      <c r="U30" s="23">
        <f t="shared" si="4"/>
        <v>2.3020668774978943</v>
      </c>
      <c r="V30" s="24">
        <f t="shared" si="4"/>
        <v>97.622973072222138</v>
      </c>
      <c r="W30" s="24">
        <f t="shared" si="4"/>
        <v>337.80397866057103</v>
      </c>
      <c r="X30" s="24" t="str">
        <f t="shared" si="4"/>
        <v>..</v>
      </c>
      <c r="Y30" s="65" t="str">
        <f t="shared" si="4"/>
        <v>..</v>
      </c>
    </row>
    <row r="31" spans="1:25">
      <c r="A31" s="5">
        <v>1999</v>
      </c>
      <c r="B31" s="28">
        <f t="shared" si="4"/>
        <v>100</v>
      </c>
      <c r="C31" s="22" t="str">
        <f t="shared" si="4"/>
        <v>..</v>
      </c>
      <c r="D31" s="24">
        <f t="shared" si="4"/>
        <v>84.242554706722601</v>
      </c>
      <c r="E31" s="24">
        <f t="shared" si="4"/>
        <v>369.51071545536541</v>
      </c>
      <c r="F31" s="24" t="str">
        <f t="shared" si="4"/>
        <v>..</v>
      </c>
      <c r="G31" s="24">
        <f t="shared" si="4"/>
        <v>31.392505343630443</v>
      </c>
      <c r="H31" s="24">
        <f t="shared" si="4"/>
        <v>198.09252448511245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>
        <f t="shared" si="4"/>
        <v>67.373267281914309</v>
      </c>
      <c r="M31" s="24">
        <f t="shared" si="4"/>
        <v>26.676391814367612</v>
      </c>
      <c r="N31" s="24">
        <f t="shared" si="4"/>
        <v>181.22218247844867</v>
      </c>
      <c r="O31" s="24">
        <f t="shared" si="4"/>
        <v>370.00907756973669</v>
      </c>
      <c r="P31" s="24">
        <f t="shared" si="4"/>
        <v>211.62923854587095</v>
      </c>
      <c r="Q31" s="24">
        <f t="shared" si="4"/>
        <v>31.349858123226255</v>
      </c>
      <c r="R31" s="24">
        <f t="shared" si="4"/>
        <v>15.815068008115441</v>
      </c>
      <c r="S31" s="24" t="str">
        <f t="shared" si="4"/>
        <v>..</v>
      </c>
      <c r="T31" s="24">
        <f t="shared" si="4"/>
        <v>12.048668277668671</v>
      </c>
      <c r="U31" s="23">
        <f t="shared" si="4"/>
        <v>4.2616008399924494</v>
      </c>
      <c r="V31" s="24">
        <f t="shared" si="4"/>
        <v>97.755662449100427</v>
      </c>
      <c r="W31" s="24">
        <f t="shared" si="4"/>
        <v>302.40424437859565</v>
      </c>
      <c r="X31" s="24" t="str">
        <f t="shared" si="4"/>
        <v>..</v>
      </c>
      <c r="Y31" s="65" t="str">
        <f t="shared" si="4"/>
        <v>..</v>
      </c>
    </row>
    <row r="32" spans="1:25">
      <c r="A32" s="5">
        <v>2000</v>
      </c>
      <c r="B32" s="28">
        <f t="shared" si="4"/>
        <v>100</v>
      </c>
      <c r="C32" s="22" t="str">
        <f t="shared" si="4"/>
        <v>..</v>
      </c>
      <c r="D32" s="24">
        <f t="shared" si="4"/>
        <v>82.651871077224087</v>
      </c>
      <c r="E32" s="24">
        <f t="shared" si="4"/>
        <v>433.38741219626746</v>
      </c>
      <c r="F32" s="24" t="str">
        <f t="shared" si="4"/>
        <v>..</v>
      </c>
      <c r="G32" s="24">
        <f t="shared" si="4"/>
        <v>35.483205154226489</v>
      </c>
      <c r="H32" s="24">
        <f t="shared" si="4"/>
        <v>178.27125104177867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>
        <f t="shared" si="4"/>
        <v>73.817530273913889</v>
      </c>
      <c r="M32" s="24">
        <f t="shared" si="4"/>
        <v>24.741265919966178</v>
      </c>
      <c r="N32" s="24">
        <f t="shared" si="4"/>
        <v>191.83183179773988</v>
      </c>
      <c r="O32" s="24">
        <f t="shared" si="4"/>
        <v>408.81122542112973</v>
      </c>
      <c r="P32" s="24">
        <f t="shared" si="4"/>
        <v>210.05027682172107</v>
      </c>
      <c r="Q32" s="24">
        <f t="shared" si="4"/>
        <v>32.764509758501418</v>
      </c>
      <c r="R32" s="24">
        <f t="shared" si="4"/>
        <v>14.993689903455637</v>
      </c>
      <c r="S32" s="24" t="str">
        <f t="shared" si="4"/>
        <v>..</v>
      </c>
      <c r="T32" s="24">
        <f t="shared" si="4"/>
        <v>12.114349821547469</v>
      </c>
      <c r="U32" s="23">
        <f t="shared" si="4"/>
        <v>3.8148096076303166</v>
      </c>
      <c r="V32" s="24">
        <f t="shared" si="4"/>
        <v>97.824118257414867</v>
      </c>
      <c r="W32" s="24">
        <f t="shared" si="4"/>
        <v>272.44639201196509</v>
      </c>
      <c r="X32" s="24" t="str">
        <f t="shared" si="4"/>
        <v>..</v>
      </c>
      <c r="Y32" s="65" t="str">
        <f t="shared" si="4"/>
        <v>..</v>
      </c>
    </row>
    <row r="33" spans="1:25">
      <c r="A33" s="5">
        <v>2001</v>
      </c>
      <c r="B33" s="28">
        <f t="shared" si="4"/>
        <v>100</v>
      </c>
      <c r="C33" s="22" t="str">
        <f t="shared" si="4"/>
        <v>..</v>
      </c>
      <c r="D33" s="24">
        <f t="shared" si="4"/>
        <v>78.203241588537026</v>
      </c>
      <c r="E33" s="24">
        <f t="shared" si="4"/>
        <v>340.0393803041045</v>
      </c>
      <c r="F33" s="24" t="str">
        <f t="shared" si="4"/>
        <v>..</v>
      </c>
      <c r="G33" s="24">
        <f t="shared" si="4"/>
        <v>33.351973535550236</v>
      </c>
      <c r="H33" s="24">
        <f t="shared" si="4"/>
        <v>188.19797507273569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>
        <f t="shared" si="4"/>
        <v>67.758789439180774</v>
      </c>
      <c r="M33" s="24">
        <f t="shared" si="4"/>
        <v>27.166112201086186</v>
      </c>
      <c r="N33" s="24">
        <f t="shared" si="4"/>
        <v>195.84943548563345</v>
      </c>
      <c r="O33" s="24">
        <f t="shared" si="4"/>
        <v>397.50957864191435</v>
      </c>
      <c r="P33" s="24">
        <f t="shared" si="4"/>
        <v>212.92446063202522</v>
      </c>
      <c r="Q33" s="24">
        <f t="shared" si="4"/>
        <v>33.035569495468806</v>
      </c>
      <c r="R33" s="24">
        <f t="shared" si="4"/>
        <v>14.167621133386213</v>
      </c>
      <c r="S33" s="24" t="str">
        <f t="shared" si="4"/>
        <v>..</v>
      </c>
      <c r="T33" s="24">
        <f t="shared" si="4"/>
        <v>12.432316852960122</v>
      </c>
      <c r="U33" s="23">
        <f t="shared" si="4"/>
        <v>4.5446145669042455</v>
      </c>
      <c r="V33" s="24">
        <f t="shared" si="4"/>
        <v>98.238809930895513</v>
      </c>
      <c r="W33" s="24">
        <f t="shared" si="4"/>
        <v>274.71025618666738</v>
      </c>
      <c r="X33" s="24" t="str">
        <f t="shared" si="4"/>
        <v>..</v>
      </c>
      <c r="Y33" s="65" t="str">
        <f t="shared" si="4"/>
        <v>..</v>
      </c>
    </row>
    <row r="34" spans="1:25">
      <c r="A34" s="5">
        <v>2002</v>
      </c>
      <c r="B34" s="28">
        <f t="shared" si="4"/>
        <v>100</v>
      </c>
      <c r="C34" s="22" t="str">
        <f t="shared" si="4"/>
        <v>..</v>
      </c>
      <c r="D34" s="24">
        <f t="shared" si="4"/>
        <v>78.400634311269187</v>
      </c>
      <c r="E34" s="24">
        <f t="shared" si="4"/>
        <v>430.92484786145303</v>
      </c>
      <c r="F34" s="24" t="str">
        <f t="shared" si="4"/>
        <v>..</v>
      </c>
      <c r="G34" s="24">
        <f t="shared" si="4"/>
        <v>30.810865062159383</v>
      </c>
      <c r="H34" s="24">
        <f t="shared" si="4"/>
        <v>182.0353669856261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>
        <f t="shared" si="4"/>
        <v>61.65809759542271</v>
      </c>
      <c r="M34" s="24">
        <f t="shared" si="4"/>
        <v>30.277517755699733</v>
      </c>
      <c r="N34" s="24">
        <f t="shared" si="4"/>
        <v>205.45275570599532</v>
      </c>
      <c r="O34" s="24">
        <f t="shared" si="4"/>
        <v>443.00885379006797</v>
      </c>
      <c r="P34" s="24">
        <f t="shared" si="4"/>
        <v>213.34109125321453</v>
      </c>
      <c r="Q34" s="24">
        <f t="shared" si="4"/>
        <v>31.987695583559834</v>
      </c>
      <c r="R34" s="24">
        <f t="shared" si="4"/>
        <v>12.270911396327168</v>
      </c>
      <c r="S34" s="24" t="str">
        <f t="shared" si="4"/>
        <v>..</v>
      </c>
      <c r="T34" s="24">
        <f t="shared" si="4"/>
        <v>12.718871363655197</v>
      </c>
      <c r="U34" s="23">
        <f t="shared" si="4"/>
        <v>5.1726840977667825</v>
      </c>
      <c r="V34" s="24">
        <f t="shared" si="4"/>
        <v>98.070680414260011</v>
      </c>
      <c r="W34" s="24">
        <f t="shared" si="4"/>
        <v>268.78799437976647</v>
      </c>
      <c r="X34" s="24" t="str">
        <f t="shared" si="4"/>
        <v>..</v>
      </c>
      <c r="Y34" s="65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>
        <f t="shared" si="4"/>
        <v>78.306934620120856</v>
      </c>
      <c r="E35" s="24">
        <f t="shared" si="4"/>
        <v>339.4694013772895</v>
      </c>
      <c r="F35" s="24" t="str">
        <f t="shared" si="4"/>
        <v>..</v>
      </c>
      <c r="G35" s="24">
        <f t="shared" si="4"/>
        <v>30.835878845537245</v>
      </c>
      <c r="H35" s="24">
        <f t="shared" si="4"/>
        <v>189.96640056670313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>
        <f t="shared" si="4"/>
        <v>59.07038234836093</v>
      </c>
      <c r="M35" s="24">
        <f t="shared" si="4"/>
        <v>33.756676212507443</v>
      </c>
      <c r="N35" s="24">
        <f t="shared" si="4"/>
        <v>168.14631833834676</v>
      </c>
      <c r="O35" s="24">
        <f t="shared" si="4"/>
        <v>460.02254691664433</v>
      </c>
      <c r="P35" s="24">
        <f t="shared" si="4"/>
        <v>221.24189911705997</v>
      </c>
      <c r="Q35" s="24">
        <f t="shared" si="4"/>
        <v>32.34457048425319</v>
      </c>
      <c r="R35" s="24">
        <f t="shared" si="4"/>
        <v>13.419642736296348</v>
      </c>
      <c r="S35" s="24" t="str">
        <f t="shared" si="4"/>
        <v>..</v>
      </c>
      <c r="T35" s="24">
        <f t="shared" si="4"/>
        <v>13.27467884461187</v>
      </c>
      <c r="U35" s="23">
        <f t="shared" si="4"/>
        <v>6.1921279486214287</v>
      </c>
      <c r="V35" s="24">
        <f t="shared" si="4"/>
        <v>97.854452414424003</v>
      </c>
      <c r="W35" s="24">
        <f t="shared" si="4"/>
        <v>269.66409506428118</v>
      </c>
      <c r="X35" s="24" t="str">
        <f t="shared" si="4"/>
        <v>..</v>
      </c>
      <c r="Y35" s="65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>
        <f t="shared" si="4"/>
        <v>81.868508191182002</v>
      </c>
      <c r="E36" s="24">
        <f t="shared" si="4"/>
        <v>339.97331492842358</v>
      </c>
      <c r="F36" s="24" t="str">
        <f t="shared" si="4"/>
        <v>..</v>
      </c>
      <c r="G36" s="24">
        <f t="shared" si="4"/>
        <v>31.841605457307132</v>
      </c>
      <c r="H36" s="24">
        <f t="shared" si="4"/>
        <v>190.46034932577547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>
        <f t="shared" si="4"/>
        <v>56.673577513528684</v>
      </c>
      <c r="M36" s="24">
        <f t="shared" si="4"/>
        <v>36.018556469991324</v>
      </c>
      <c r="N36" s="24">
        <f t="shared" si="4"/>
        <v>175.49564586766598</v>
      </c>
      <c r="O36" s="24">
        <f t="shared" si="4"/>
        <v>420.96694432670245</v>
      </c>
      <c r="P36" s="24">
        <f t="shared" si="4"/>
        <v>213.57929132612847</v>
      </c>
      <c r="Q36" s="24">
        <f t="shared" si="4"/>
        <v>28.92107399070672</v>
      </c>
      <c r="R36" s="24">
        <f t="shared" si="4"/>
        <v>15.927393772777265</v>
      </c>
      <c r="S36" s="24" t="str">
        <f t="shared" si="4"/>
        <v>..</v>
      </c>
      <c r="T36" s="24">
        <f t="shared" si="4"/>
        <v>14.793541217411605</v>
      </c>
      <c r="U36" s="23">
        <f t="shared" si="4"/>
        <v>6.4069833807079535</v>
      </c>
      <c r="V36" s="24">
        <f t="shared" si="4"/>
        <v>97.776396707922359</v>
      </c>
      <c r="W36" s="24">
        <f t="shared" si="4"/>
        <v>271.89336219499506</v>
      </c>
      <c r="X36" s="24" t="str">
        <f t="shared" si="4"/>
        <v>..</v>
      </c>
      <c r="Y36" s="65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>
        <f t="shared" si="4"/>
        <v>80.923145684779342</v>
      </c>
      <c r="E37" s="24">
        <f t="shared" si="4"/>
        <v>322.45114475885231</v>
      </c>
      <c r="F37" s="24" t="str">
        <f t="shared" si="4"/>
        <v>..</v>
      </c>
      <c r="G37" s="24">
        <f t="shared" si="4"/>
        <v>31.466361899405399</v>
      </c>
      <c r="H37" s="24">
        <f t="shared" si="4"/>
        <v>178.03812039518814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>
        <f t="shared" si="4"/>
        <v>53.650882069160879</v>
      </c>
      <c r="M37" s="24">
        <f t="shared" si="4"/>
        <v>37.676076335801852</v>
      </c>
      <c r="N37" s="24">
        <f t="shared" si="4"/>
        <v>183.09293003019988</v>
      </c>
      <c r="O37" s="24">
        <f t="shared" si="4"/>
        <v>409.6427104157213</v>
      </c>
      <c r="P37" s="24">
        <f t="shared" si="4"/>
        <v>195.31306032818742</v>
      </c>
      <c r="Q37" s="24">
        <f t="shared" si="4"/>
        <v>29.628215021882315</v>
      </c>
      <c r="R37" s="24">
        <f t="shared" si="4"/>
        <v>18.7194935725147</v>
      </c>
      <c r="S37" s="24" t="str">
        <f t="shared" si="4"/>
        <v>..</v>
      </c>
      <c r="T37" s="24">
        <f t="shared" si="4"/>
        <v>15.205099683740301</v>
      </c>
      <c r="U37" s="23">
        <f t="shared" si="4"/>
        <v>6.7727866572775923</v>
      </c>
      <c r="V37" s="24">
        <f t="shared" si="4"/>
        <v>97.677741469118402</v>
      </c>
      <c r="W37" s="24">
        <f t="shared" si="4"/>
        <v>251.41217881726382</v>
      </c>
      <c r="X37" s="24" t="str">
        <f t="shared" si="4"/>
        <v>..</v>
      </c>
      <c r="Y37" s="65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>
        <f t="shared" si="4"/>
        <v>76.817826542767648</v>
      </c>
      <c r="E38" s="24">
        <f t="shared" si="4"/>
        <v>283.06852583204301</v>
      </c>
      <c r="F38" s="24" t="str">
        <f t="shared" si="4"/>
        <v>..</v>
      </c>
      <c r="G38" s="24">
        <f t="shared" si="4"/>
        <v>32.494985956239439</v>
      </c>
      <c r="H38" s="24">
        <f t="shared" si="4"/>
        <v>179.27064682183072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>
        <f t="shared" si="4"/>
        <v>56.076578080479621</v>
      </c>
      <c r="M38" s="24">
        <f t="shared" si="4"/>
        <v>36.351346782281205</v>
      </c>
      <c r="N38" s="24">
        <f t="shared" si="4"/>
        <v>190.54496990193135</v>
      </c>
      <c r="O38" s="24">
        <f t="shared" si="4"/>
        <v>439.78391246040138</v>
      </c>
      <c r="P38" s="24">
        <f t="shared" si="4"/>
        <v>193.60129767086315</v>
      </c>
      <c r="Q38" s="24">
        <f t="shared" si="4"/>
        <v>31.085575841479141</v>
      </c>
      <c r="R38" s="24">
        <f t="shared" si="4"/>
        <v>19.075276879408499</v>
      </c>
      <c r="S38" s="24" t="str">
        <f t="shared" si="4"/>
        <v>..</v>
      </c>
      <c r="T38" s="24">
        <f t="shared" si="4"/>
        <v>14.392108687865646</v>
      </c>
      <c r="U38" s="23">
        <f t="shared" si="4"/>
        <v>6.975399137390494</v>
      </c>
      <c r="V38" s="24">
        <f t="shared" si="4"/>
        <v>98.042292492532482</v>
      </c>
      <c r="W38" s="24">
        <f t="shared" si="4"/>
        <v>254.28517492964957</v>
      </c>
      <c r="X38" s="24" t="str">
        <f t="shared" si="4"/>
        <v>..</v>
      </c>
      <c r="Y38" s="65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>
        <f t="shared" si="4"/>
        <v>82.522225850029045</v>
      </c>
      <c r="E39" s="24">
        <f t="shared" si="4"/>
        <v>318.90687026566133</v>
      </c>
      <c r="F39" s="24" t="str">
        <f t="shared" si="4"/>
        <v>..</v>
      </c>
      <c r="G39" s="24">
        <f t="shared" si="4"/>
        <v>34.198586152799649</v>
      </c>
      <c r="H39" s="24">
        <f t="shared" si="4"/>
        <v>192.95727735107846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>
        <f t="shared" si="4"/>
        <v>56.12145441828288</v>
      </c>
      <c r="M39" s="24">
        <f t="shared" si="4"/>
        <v>38.420558697036618</v>
      </c>
      <c r="N39" s="24">
        <f t="shared" si="4"/>
        <v>182.58920650285222</v>
      </c>
      <c r="O39" s="24">
        <f t="shared" si="4"/>
        <v>415.73769227090889</v>
      </c>
      <c r="P39" s="24">
        <f t="shared" si="4"/>
        <v>174.43897544725269</v>
      </c>
      <c r="Q39" s="24">
        <f t="shared" si="4"/>
        <v>34.665084467632099</v>
      </c>
      <c r="R39" s="24">
        <f t="shared" si="4"/>
        <v>20.27069427044739</v>
      </c>
      <c r="S39" s="24" t="str">
        <f t="shared" si="4"/>
        <v>..</v>
      </c>
      <c r="T39" s="24">
        <f t="shared" si="4"/>
        <v>13.875135327860322</v>
      </c>
      <c r="U39" s="23">
        <f t="shared" si="4"/>
        <v>7.358628903846574</v>
      </c>
      <c r="V39" s="24">
        <f t="shared" si="4"/>
        <v>97.996779090042907</v>
      </c>
      <c r="W39" s="24">
        <f t="shared" si="4"/>
        <v>267.35825268574416</v>
      </c>
      <c r="X39" s="24" t="str">
        <f t="shared" si="4"/>
        <v>..</v>
      </c>
      <c r="Y39" s="65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>
        <f t="shared" si="4"/>
        <v>86.261246962974468</v>
      </c>
      <c r="E40" s="24">
        <f t="shared" si="4"/>
        <v>236.58684749850809</v>
      </c>
      <c r="F40" s="24" t="str">
        <f t="shared" si="4"/>
        <v>..</v>
      </c>
      <c r="G40" s="24">
        <f t="shared" si="4"/>
        <v>35.370926578587316</v>
      </c>
      <c r="H40" s="24">
        <f t="shared" si="4"/>
        <v>188.2001093925056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>
        <f t="shared" si="4"/>
        <v>56.188949322148673</v>
      </c>
      <c r="M40" s="24">
        <f t="shared" si="4"/>
        <v>40.384500633785251</v>
      </c>
      <c r="N40" s="24">
        <f t="shared" si="4"/>
        <v>201.80315882074717</v>
      </c>
      <c r="O40" s="24">
        <f t="shared" si="4"/>
        <v>404.44619071148554</v>
      </c>
      <c r="P40" s="24">
        <f t="shared" si="4"/>
        <v>171.068999069261</v>
      </c>
      <c r="Q40" s="24">
        <f t="shared" ref="Q40:Y40" si="5">IF(ISERROR((Q16/$B16)*100),"..",(Q16/$B16)*100)</f>
        <v>35.719034667503131</v>
      </c>
      <c r="R40" s="24">
        <f t="shared" si="5"/>
        <v>23.06327050868607</v>
      </c>
      <c r="S40" s="24" t="str">
        <f t="shared" si="5"/>
        <v>..</v>
      </c>
      <c r="T40" s="24">
        <f t="shared" si="5"/>
        <v>13.184547389161578</v>
      </c>
      <c r="U40" s="23">
        <f t="shared" si="5"/>
        <v>7.398853691648748</v>
      </c>
      <c r="V40" s="24">
        <f t="shared" si="5"/>
        <v>97.999014460137246</v>
      </c>
      <c r="W40" s="24">
        <f t="shared" si="5"/>
        <v>256.97055548158676</v>
      </c>
      <c r="X40" s="24" t="str">
        <f t="shared" si="5"/>
        <v>..</v>
      </c>
      <c r="Y40" s="65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>
        <f t="shared" si="6"/>
        <v>86.997159634750034</v>
      </c>
      <c r="E41" s="24">
        <f t="shared" si="6"/>
        <v>250.72412463512813</v>
      </c>
      <c r="F41" s="24" t="str">
        <f t="shared" si="6"/>
        <v>..</v>
      </c>
      <c r="G41" s="24">
        <f t="shared" si="6"/>
        <v>37.83278087315626</v>
      </c>
      <c r="H41" s="24">
        <f t="shared" si="6"/>
        <v>202.73672188275805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>
        <f t="shared" si="6"/>
        <v>64.370240124168078</v>
      </c>
      <c r="M41" s="24">
        <f t="shared" si="6"/>
        <v>40.341617152393951</v>
      </c>
      <c r="N41" s="24">
        <f t="shared" si="6"/>
        <v>204.76334835572328</v>
      </c>
      <c r="O41" s="24">
        <f t="shared" si="6"/>
        <v>438.73646557663619</v>
      </c>
      <c r="P41" s="24">
        <f t="shared" si="6"/>
        <v>145.45477512130594</v>
      </c>
      <c r="Q41" s="24">
        <f t="shared" si="6"/>
        <v>35.336847642849555</v>
      </c>
      <c r="R41" s="24">
        <f t="shared" si="6"/>
        <v>29.593689708142023</v>
      </c>
      <c r="S41" s="24" t="str">
        <f t="shared" si="6"/>
        <v>..</v>
      </c>
      <c r="T41" s="24">
        <f t="shared" si="6"/>
        <v>14.423721986297981</v>
      </c>
      <c r="U41" s="23">
        <f t="shared" si="6"/>
        <v>7.4602506506329433</v>
      </c>
      <c r="V41" s="24">
        <f t="shared" si="6"/>
        <v>98.139803492570579</v>
      </c>
      <c r="W41" s="24">
        <f t="shared" si="6"/>
        <v>277.80477578218108</v>
      </c>
      <c r="X41" s="24" t="str">
        <f t="shared" si="6"/>
        <v>..</v>
      </c>
      <c r="Y41" s="65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>
        <f t="shared" si="6"/>
        <v>81.498190567175357</v>
      </c>
      <c r="E42" s="24">
        <f t="shared" si="6"/>
        <v>330.24932687115808</v>
      </c>
      <c r="F42" s="24" t="str">
        <f t="shared" si="6"/>
        <v>..</v>
      </c>
      <c r="G42" s="24">
        <f t="shared" si="6"/>
        <v>38.712768671992009</v>
      </c>
      <c r="H42" s="24">
        <f t="shared" si="6"/>
        <v>201.12218312193573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>
        <f t="shared" si="6"/>
        <v>81.265549611510451</v>
      </c>
      <c r="M42" s="24">
        <f t="shared" si="6"/>
        <v>42.360955156581063</v>
      </c>
      <c r="N42" s="24">
        <f t="shared" si="6"/>
        <v>201.8716312638833</v>
      </c>
      <c r="O42" s="24">
        <f t="shared" si="6"/>
        <v>466.95230868215856</v>
      </c>
      <c r="P42" s="24">
        <f t="shared" si="6"/>
        <v>122.56064234700612</v>
      </c>
      <c r="Q42" s="24">
        <f t="shared" si="6"/>
        <v>36.409341436928329</v>
      </c>
      <c r="R42" s="24">
        <f t="shared" si="6"/>
        <v>30.146084781203687</v>
      </c>
      <c r="S42" s="24" t="str">
        <f t="shared" si="6"/>
        <v>..</v>
      </c>
      <c r="T42" s="24">
        <f t="shared" si="6"/>
        <v>16.026360969665056</v>
      </c>
      <c r="U42" s="23">
        <f t="shared" si="6"/>
        <v>8.5577854766542885</v>
      </c>
      <c r="V42" s="24">
        <f t="shared" si="6"/>
        <v>98.246955926736945</v>
      </c>
      <c r="W42" s="24">
        <f t="shared" si="6"/>
        <v>283.78720025528787</v>
      </c>
      <c r="X42" s="24" t="str">
        <f t="shared" si="6"/>
        <v>..</v>
      </c>
      <c r="Y42" s="65" t="str">
        <f t="shared" si="6"/>
        <v>..</v>
      </c>
    </row>
    <row r="44" spans="1:25">
      <c r="B44" s="1" t="s">
        <v>20</v>
      </c>
      <c r="C44" s="1" t="s">
        <v>259</v>
      </c>
      <c r="K44" s="1" t="s">
        <v>30</v>
      </c>
      <c r="L44" s="1" t="s">
        <v>39</v>
      </c>
      <c r="V44" s="1" t="s">
        <v>30</v>
      </c>
      <c r="W44" s="1" t="s">
        <v>62</v>
      </c>
    </row>
    <row r="45" spans="1:25">
      <c r="L45" s="1" t="s">
        <v>93</v>
      </c>
      <c r="V45" s="1" t="s">
        <v>20</v>
      </c>
      <c r="W45" s="1" t="s">
        <v>259</v>
      </c>
    </row>
    <row r="46" spans="1:25">
      <c r="K46" s="1" t="s">
        <v>20</v>
      </c>
      <c r="L46" s="1" t="s">
        <v>259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Y48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Contents'!B88</f>
        <v>Table 69: Capital Compensation, Nova Scotia, Business Sector Industries, 1997-2007</v>
      </c>
      <c r="K1" s="7" t="str">
        <f>B1 &amp; " (continued)"</f>
        <v>Table 69: Capital Compensation, Nova Scotia, Business Sector Industries, 1997-2007 (continued)</v>
      </c>
      <c r="V1" s="7" t="str">
        <f>K1</f>
        <v>Table 69: Capital Compensation, Nova Scotia, Business Sector Industries, 1997-2007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f>IF(ISERROR(NGDP_NS!B5-LComp_NS!B5),"..",NGDP_NS!B5-LComp_NS!B5)</f>
        <v>4398.2330000000002</v>
      </c>
      <c r="C5" s="15">
        <f>IF(ISERROR(NGDP_NS!C5-LComp_NS!C5),"..",NGDP_NS!C5-LComp_NS!C5)</f>
        <v>1440.8269999999998</v>
      </c>
      <c r="D5" s="25">
        <f>IF(ISERROR(NGDP_NS!D5-LComp_NS!D5),"..",NGDP_NS!D5-LComp_NS!D5)</f>
        <v>229.80900000000003</v>
      </c>
      <c r="E5" s="25">
        <f>IF(ISERROR(NGDP_NS!E5-LComp_NS!E5),"..",NGDP_NS!E5-LComp_NS!E5)</f>
        <v>150.02799999999999</v>
      </c>
      <c r="F5" s="25">
        <f>IF(ISERROR(NGDP_NS!F5-LComp_NS!F5),"..",NGDP_NS!F5-LComp_NS!F5)</f>
        <v>329.86599999999999</v>
      </c>
      <c r="G5" s="25">
        <f>IF(ISERROR(NGDP_NS!G5-LComp_NS!G5),"..",NGDP_NS!G5-LComp_NS!G5)</f>
        <v>114.45699999999999</v>
      </c>
      <c r="H5" s="25">
        <f>IF(ISERROR(NGDP_NS!H5-LComp_NS!H5),"..",NGDP_NS!H5-LComp_NS!H5)</f>
        <v>616.66699999999992</v>
      </c>
      <c r="I5" s="25">
        <f>IF(ISERROR(NGDP_NS!I5-LComp_NS!I5),"..",NGDP_NS!I5-LComp_NS!I5)</f>
        <v>360.60300000000007</v>
      </c>
      <c r="J5" s="17">
        <f>IF(ISERROR(NGDP_NS!J5-LComp_NS!J5),"..",NGDP_NS!J5-LComp_NS!J5)</f>
        <v>256.06400000000002</v>
      </c>
      <c r="K5" s="25">
        <f>IF(ISERROR(NGDP_NS!K5-LComp_NS!K5),"..",NGDP_NS!K5-LComp_NS!K5)</f>
        <v>2957.4059999999999</v>
      </c>
      <c r="L5" s="25">
        <f>IF(ISERROR(NGDP_NS!L5-LComp_NS!L5),"..",NGDP_NS!L5-LComp_NS!L5)</f>
        <v>272.76700000000005</v>
      </c>
      <c r="M5" s="25">
        <f>IF(ISERROR(NGDP_NS!M5-LComp_NS!M5),"..",NGDP_NS!M5-LComp_NS!M5)</f>
        <v>197.52200000000005</v>
      </c>
      <c r="N5" s="25">
        <f>IF(ISERROR(NGDP_NS!N5-LComp_NS!N5),"..",NGDP_NS!N5-LComp_NS!N5)</f>
        <v>211.072</v>
      </c>
      <c r="O5" s="25">
        <f>IF(ISERROR(NGDP_NS!O5-LComp_NS!O5),"..",NGDP_NS!O5-LComp_NS!O5)</f>
        <v>373.99800000000005</v>
      </c>
      <c r="P5" s="25">
        <f>IF(ISERROR(NGDP_NS!P5-LComp_NS!P5),"..",NGDP_NS!P5-LComp_NS!P5)</f>
        <v>1221.0430000000001</v>
      </c>
      <c r="Q5" s="25">
        <f>IF(ISERROR(NGDP_NS!Q5-LComp_NS!Q5),"..",NGDP_NS!Q5-LComp_NS!Q5)</f>
        <v>185.99300000000005</v>
      </c>
      <c r="R5" s="25">
        <f>IF(ISERROR(NGDP_NS!R5-LComp_NS!R5),"..",NGDP_NS!R5-LComp_NS!R5)</f>
        <v>44.036000000000001</v>
      </c>
      <c r="S5" s="25">
        <f>IF(ISERROR(NGDP_NS!S5-LComp_NS!S5),"..",NGDP_NS!S5-LComp_NS!S5)</f>
        <v>44.759</v>
      </c>
      <c r="T5" s="25">
        <f>IF(ISERROR(NGDP_NS!T5-LComp_NS!T5),"..",NGDP_NS!T5-LComp_NS!T5)</f>
        <v>110.93</v>
      </c>
      <c r="U5" s="17">
        <f>IF(ISERROR(NGDP_NS!U5-LComp_NS!U5),"..",NGDP_NS!U5-LComp_NS!U5)</f>
        <v>295.28600000000006</v>
      </c>
      <c r="V5" s="15">
        <f>IF(ISERROR(NGDP_NS!V5-LComp_NS!V5),"..",NGDP_NS!V5-LComp_NS!V5)</f>
        <v>4319.116</v>
      </c>
      <c r="W5" s="25">
        <f>IF(ISERROR(NGDP_NS!W5-LComp_NS!W5),"..",NGDP_NS!W5-LComp_NS!W5)</f>
        <v>1096.5610000000001</v>
      </c>
      <c r="X5" s="25">
        <f>IF(ISERROR(NGDP_NS!X5-LComp_NS!X5),"..",NGDP_NS!X5-LComp_NS!X5)</f>
        <v>421.73799999999994</v>
      </c>
      <c r="Y5" s="25" t="str">
        <f>IF(ISERROR(NGDP_NS!Y5-LComp_NS!Y5),"..",NGDP_NS!Y5-LComp_NS!Y5)</f>
        <v>..</v>
      </c>
    </row>
    <row r="6" spans="1:25">
      <c r="A6" s="5">
        <v>1998</v>
      </c>
      <c r="B6" s="27">
        <f>IF(ISERROR(NGDP_NS!B6-LComp_NS!B6),"..",NGDP_NS!B6-LComp_NS!B6)</f>
        <v>4588.3360000000002</v>
      </c>
      <c r="C6" s="15">
        <f>IF(ISERROR(NGDP_NS!C6-LComp_NS!C6),"..",NGDP_NS!C6-LComp_NS!C6)</f>
        <v>1582.8259999999996</v>
      </c>
      <c r="D6" s="25">
        <f>IF(ISERROR(NGDP_NS!D6-LComp_NS!D6),"..",NGDP_NS!D6-LComp_NS!D6)</f>
        <v>211.68299999999999</v>
      </c>
      <c r="E6" s="25">
        <f>IF(ISERROR(NGDP_NS!E6-LComp_NS!E6),"..",NGDP_NS!E6-LComp_NS!E6)</f>
        <v>163.21699999999998</v>
      </c>
      <c r="F6" s="25">
        <f>IF(ISERROR(NGDP_NS!F6-LComp_NS!F6),"..",NGDP_NS!F6-LComp_NS!F6)</f>
        <v>338.22800000000001</v>
      </c>
      <c r="G6" s="25">
        <f>IF(ISERROR(NGDP_NS!G6-LComp_NS!G6),"..",NGDP_NS!G6-LComp_NS!G6)</f>
        <v>154.09699999999998</v>
      </c>
      <c r="H6" s="25">
        <f>IF(ISERROR(NGDP_NS!H6-LComp_NS!H6),"..",NGDP_NS!H6-LComp_NS!H6)</f>
        <v>715.60100000000011</v>
      </c>
      <c r="I6" s="25">
        <f>IF(ISERROR(NGDP_NS!I6-LComp_NS!I6),"..",NGDP_NS!I6-LComp_NS!I6)</f>
        <v>506.96000000000004</v>
      </c>
      <c r="J6" s="17">
        <f>IF(ISERROR(NGDP_NS!J6-LComp_NS!J6),"..",NGDP_NS!J6-LComp_NS!J6)</f>
        <v>208.64100000000002</v>
      </c>
      <c r="K6" s="25">
        <f>IF(ISERROR(NGDP_NS!K6-LComp_NS!K6),"..",NGDP_NS!K6-LComp_NS!K6)</f>
        <v>3005.51</v>
      </c>
      <c r="L6" s="25">
        <f>IF(ISERROR(NGDP_NS!L6-LComp_NS!L6),"..",NGDP_NS!L6-LComp_NS!L6)</f>
        <v>284.78899999999999</v>
      </c>
      <c r="M6" s="25">
        <f>IF(ISERROR(NGDP_NS!M6-LComp_NS!M6),"..",NGDP_NS!M6-LComp_NS!M6)</f>
        <v>175.452</v>
      </c>
      <c r="N6" s="25">
        <f>IF(ISERROR(NGDP_NS!N6-LComp_NS!N6),"..",NGDP_NS!N6-LComp_NS!N6)</f>
        <v>188.45799999999997</v>
      </c>
      <c r="O6" s="25">
        <f>IF(ISERROR(NGDP_NS!O6-LComp_NS!O6),"..",NGDP_NS!O6-LComp_NS!O6)</f>
        <v>404.55800000000005</v>
      </c>
      <c r="P6" s="25">
        <f>IF(ISERROR(NGDP_NS!P6-LComp_NS!P6),"..",NGDP_NS!P6-LComp_NS!P6)</f>
        <v>1290.5819999999999</v>
      </c>
      <c r="Q6" s="25">
        <f>IF(ISERROR(NGDP_NS!Q6-LComp_NS!Q6),"..",NGDP_NS!Q6-LComp_NS!Q6)</f>
        <v>180.77499999999998</v>
      </c>
      <c r="R6" s="25">
        <f>IF(ISERROR(NGDP_NS!R6-LComp_NS!R6),"..",NGDP_NS!R6-LComp_NS!R6)</f>
        <v>51.511000000000024</v>
      </c>
      <c r="S6" s="25">
        <f>IF(ISERROR(NGDP_NS!S6-LComp_NS!S6),"..",NGDP_NS!S6-LComp_NS!S6)</f>
        <v>25.056000000000012</v>
      </c>
      <c r="T6" s="25">
        <f>IF(ISERROR(NGDP_NS!T6-LComp_NS!T6),"..",NGDP_NS!T6-LComp_NS!T6)</f>
        <v>123.35999999999996</v>
      </c>
      <c r="U6" s="17">
        <f>IF(ISERROR(NGDP_NS!U6-LComp_NS!U6),"..",NGDP_NS!U6-LComp_NS!U6)</f>
        <v>280.96899999999994</v>
      </c>
      <c r="V6" s="15">
        <f>IF(ISERROR(NGDP_NS!V6-LComp_NS!V6),"..",NGDP_NS!V6-LComp_NS!V6)</f>
        <v>4507.4519999999993</v>
      </c>
      <c r="W6" s="25">
        <f>IF(ISERROR(NGDP_NS!W6-LComp_NS!W6),"..",NGDP_NS!W6-LComp_NS!W6)</f>
        <v>1217.0459999999998</v>
      </c>
      <c r="X6" s="25">
        <f>IF(ISERROR(NGDP_NS!X6-LComp_NS!X6),"..",NGDP_NS!X6-LComp_NS!X6)</f>
        <v>447.09899999999999</v>
      </c>
      <c r="Y6" s="25" t="str">
        <f>IF(ISERROR(NGDP_NS!Y6-LComp_NS!Y6),"..",NGDP_NS!Y6-LComp_NS!Y6)</f>
        <v>..</v>
      </c>
    </row>
    <row r="7" spans="1:25">
      <c r="A7" s="5">
        <v>1999</v>
      </c>
      <c r="B7" s="27">
        <f>IF(ISERROR(NGDP_NS!B7-LComp_NS!B7),"..",NGDP_NS!B7-LComp_NS!B7)</f>
        <v>5165.9950000000008</v>
      </c>
      <c r="C7" s="15">
        <f>IF(ISERROR(NGDP_NS!C7-LComp_NS!C7),"..",NGDP_NS!C7-LComp_NS!C7)</f>
        <v>1939.0289999999995</v>
      </c>
      <c r="D7" s="25">
        <f>IF(ISERROR(NGDP_NS!D7-LComp_NS!D7),"..",NGDP_NS!D7-LComp_NS!D7)</f>
        <v>304.04200000000003</v>
      </c>
      <c r="E7" s="25">
        <f>IF(ISERROR(NGDP_NS!E7-LComp_NS!E7),"..",NGDP_NS!E7-LComp_NS!E7)</f>
        <v>124.98400000000001</v>
      </c>
      <c r="F7" s="25">
        <f>IF(ISERROR(NGDP_NS!F7-LComp_NS!F7),"..",NGDP_NS!F7-LComp_NS!F7)</f>
        <v>355.33699999999999</v>
      </c>
      <c r="G7" s="25">
        <f>IF(ISERROR(NGDP_NS!G7-LComp_NS!G7),"..",NGDP_NS!G7-LComp_NS!G7)</f>
        <v>212.95900000000006</v>
      </c>
      <c r="H7" s="25">
        <f>IF(ISERROR(NGDP_NS!H7-LComp_NS!H7),"..",NGDP_NS!H7-LComp_NS!H7)</f>
        <v>941.70700000000011</v>
      </c>
      <c r="I7" s="25">
        <f>IF(ISERROR(NGDP_NS!I7-LComp_NS!I7),"..",NGDP_NS!I7-LComp_NS!I7)</f>
        <v>665.69</v>
      </c>
      <c r="J7" s="17">
        <f>IF(ISERROR(NGDP_NS!J7-LComp_NS!J7),"..",NGDP_NS!J7-LComp_NS!J7)</f>
        <v>276.01700000000005</v>
      </c>
      <c r="K7" s="25">
        <f>IF(ISERROR(NGDP_NS!K7-LComp_NS!K7),"..",NGDP_NS!K7-LComp_NS!K7)</f>
        <v>3226.9659999999994</v>
      </c>
      <c r="L7" s="25">
        <f>IF(ISERROR(NGDP_NS!L7-LComp_NS!L7),"..",NGDP_NS!L7-LComp_NS!L7)</f>
        <v>361.42099999999994</v>
      </c>
      <c r="M7" s="25">
        <f>IF(ISERROR(NGDP_NS!M7-LComp_NS!M7),"..",NGDP_NS!M7-LComp_NS!M7)</f>
        <v>178.84899999999993</v>
      </c>
      <c r="N7" s="25">
        <f>IF(ISERROR(NGDP_NS!N7-LComp_NS!N7),"..",NGDP_NS!N7-LComp_NS!N7)</f>
        <v>195.22400000000005</v>
      </c>
      <c r="O7" s="25">
        <f>IF(ISERROR(NGDP_NS!O7-LComp_NS!O7),"..",NGDP_NS!O7-LComp_NS!O7)</f>
        <v>427.77699999999999</v>
      </c>
      <c r="P7" s="25">
        <f>IF(ISERROR(NGDP_NS!P7-LComp_NS!P7),"..",NGDP_NS!P7-LComp_NS!P7)</f>
        <v>1365.616</v>
      </c>
      <c r="Q7" s="25">
        <f>IF(ISERROR(NGDP_NS!Q7-LComp_NS!Q7),"..",NGDP_NS!Q7-LComp_NS!Q7)</f>
        <v>148.17199999999997</v>
      </c>
      <c r="R7" s="25">
        <f>IF(ISERROR(NGDP_NS!R7-LComp_NS!R7),"..",NGDP_NS!R7-LComp_NS!R7)</f>
        <v>52.37700000000001</v>
      </c>
      <c r="S7" s="25">
        <f>IF(ISERROR(NGDP_NS!S7-LComp_NS!S7),"..",NGDP_NS!S7-LComp_NS!S7)</f>
        <v>31.793999999999997</v>
      </c>
      <c r="T7" s="25">
        <f>IF(ISERROR(NGDP_NS!T7-LComp_NS!T7),"..",NGDP_NS!T7-LComp_NS!T7)</f>
        <v>132.50399999999996</v>
      </c>
      <c r="U7" s="17">
        <f>IF(ISERROR(NGDP_NS!U7-LComp_NS!U7),"..",NGDP_NS!U7-LComp_NS!U7)</f>
        <v>333.23200000000008</v>
      </c>
      <c r="V7" s="15">
        <f>IF(ISERROR(NGDP_NS!V7-LComp_NS!V7),"..",NGDP_NS!V7-LComp_NS!V7)</f>
        <v>5079.5429999999997</v>
      </c>
      <c r="W7" s="25">
        <f>IF(ISERROR(NGDP_NS!W7-LComp_NS!W7),"..",NGDP_NS!W7-LComp_NS!W7)</f>
        <v>1422.0279999999998</v>
      </c>
      <c r="X7" s="25">
        <f>IF(ISERROR(NGDP_NS!X7-LComp_NS!X7),"..",NGDP_NS!X7-LComp_NS!X7)</f>
        <v>530.18200000000002</v>
      </c>
      <c r="Y7" s="25" t="str">
        <f>IF(ISERROR(NGDP_NS!Y7-LComp_NS!Y7),"..",NGDP_NS!Y7-LComp_NS!Y7)</f>
        <v>..</v>
      </c>
    </row>
    <row r="8" spans="1:25">
      <c r="A8" s="5">
        <v>2000</v>
      </c>
      <c r="B8" s="27">
        <f>IF(ISERROR(NGDP_NS!B8-LComp_NS!B8),"..",NGDP_NS!B8-LComp_NS!B8)</f>
        <v>5918.6450000000004</v>
      </c>
      <c r="C8" s="15">
        <f>IF(ISERROR(NGDP_NS!C8-LComp_NS!C8),"..",NGDP_NS!C8-LComp_NS!C8)</f>
        <v>2678.0390000000002</v>
      </c>
      <c r="D8" s="25">
        <f>IF(ISERROR(NGDP_NS!D8-LComp_NS!D8),"..",NGDP_NS!D8-LComp_NS!D8)</f>
        <v>330.63499999999999</v>
      </c>
      <c r="E8" s="25">
        <f>IF(ISERROR(NGDP_NS!E8-LComp_NS!E8),"..",NGDP_NS!E8-LComp_NS!E8)</f>
        <v>825.34199999999998</v>
      </c>
      <c r="F8" s="25">
        <f>IF(ISERROR(NGDP_NS!F8-LComp_NS!F8),"..",NGDP_NS!F8-LComp_NS!F8)</f>
        <v>370.72500000000002</v>
      </c>
      <c r="G8" s="25">
        <f>IF(ISERROR(NGDP_NS!G8-LComp_NS!G8),"..",NGDP_NS!G8-LComp_NS!G8)</f>
        <v>193.37699999999995</v>
      </c>
      <c r="H8" s="25">
        <f>IF(ISERROR(NGDP_NS!H8-LComp_NS!H8),"..",NGDP_NS!H8-LComp_NS!H8)</f>
        <v>957.96</v>
      </c>
      <c r="I8" s="25">
        <f>IF(ISERROR(NGDP_NS!I8-LComp_NS!I8),"..",NGDP_NS!I8-LComp_NS!I8)</f>
        <v>672.18799999999999</v>
      </c>
      <c r="J8" s="17">
        <f>IF(ISERROR(NGDP_NS!J8-LComp_NS!J8),"..",NGDP_NS!J8-LComp_NS!J8)</f>
        <v>285.77200000000005</v>
      </c>
      <c r="K8" s="25">
        <f>IF(ISERROR(NGDP_NS!K8-LComp_NS!K8),"..",NGDP_NS!K8-LComp_NS!K8)</f>
        <v>3240.6060000000007</v>
      </c>
      <c r="L8" s="25">
        <f>IF(ISERROR(NGDP_NS!L8-LComp_NS!L8),"..",NGDP_NS!L8-LComp_NS!L8)</f>
        <v>342.67799999999988</v>
      </c>
      <c r="M8" s="25">
        <f>IF(ISERROR(NGDP_NS!M8-LComp_NS!M8),"..",NGDP_NS!M8-LComp_NS!M8)</f>
        <v>228.80599999999981</v>
      </c>
      <c r="N8" s="25">
        <f>IF(ISERROR(NGDP_NS!N8-LComp_NS!N8),"..",NGDP_NS!N8-LComp_NS!N8)</f>
        <v>236.37199999999996</v>
      </c>
      <c r="O8" s="25">
        <f>IF(ISERROR(NGDP_NS!O8-LComp_NS!O8),"..",NGDP_NS!O8-LComp_NS!O8)</f>
        <v>427.54900000000004</v>
      </c>
      <c r="P8" s="25">
        <f>IF(ISERROR(NGDP_NS!P8-LComp_NS!P8),"..",NGDP_NS!P8-LComp_NS!P8)</f>
        <v>1330.848</v>
      </c>
      <c r="Q8" s="25">
        <f>IF(ISERROR(NGDP_NS!Q8-LComp_NS!Q8),"..",NGDP_NS!Q8-LComp_NS!Q8)</f>
        <v>124.553</v>
      </c>
      <c r="R8" s="25">
        <f>IF(ISERROR(NGDP_NS!R8-LComp_NS!R8),"..",NGDP_NS!R8-LComp_NS!R8)</f>
        <v>65.271000000000015</v>
      </c>
      <c r="S8" s="25">
        <f>IF(ISERROR(NGDP_NS!S8-LComp_NS!S8),"..",NGDP_NS!S8-LComp_NS!S8)</f>
        <v>38.192000000000007</v>
      </c>
      <c r="T8" s="25">
        <f>IF(ISERROR(NGDP_NS!T8-LComp_NS!T8),"..",NGDP_NS!T8-LComp_NS!T8)</f>
        <v>134.01399999999995</v>
      </c>
      <c r="U8" s="17">
        <f>IF(ISERROR(NGDP_NS!U8-LComp_NS!U8),"..",NGDP_NS!U8-LComp_NS!U8)</f>
        <v>312.32299999999998</v>
      </c>
      <c r="V8" s="15">
        <f>IF(ISERROR(NGDP_NS!V8-LComp_NS!V8),"..",NGDP_NS!V8-LComp_NS!V8)</f>
        <v>5807.7120000000014</v>
      </c>
      <c r="W8" s="25">
        <f>IF(ISERROR(NGDP_NS!W8-LComp_NS!W8),"..",NGDP_NS!W8-LComp_NS!W8)</f>
        <v>2154.027</v>
      </c>
      <c r="X8" s="25">
        <f>IF(ISERROR(NGDP_NS!X8-LComp_NS!X8),"..",NGDP_NS!X8-LComp_NS!X8)</f>
        <v>1304.385</v>
      </c>
      <c r="Y8" s="25" t="str">
        <f>IF(ISERROR(NGDP_NS!Y8-LComp_NS!Y8),"..",NGDP_NS!Y8-LComp_NS!Y8)</f>
        <v>..</v>
      </c>
    </row>
    <row r="9" spans="1:25">
      <c r="A9" s="5">
        <v>2001</v>
      </c>
      <c r="B9" s="27">
        <f>IF(ISERROR(NGDP_NS!B9-LComp_NS!B9),"..",NGDP_NS!B9-LComp_NS!B9)</f>
        <v>6410.0969999999998</v>
      </c>
      <c r="C9" s="15">
        <f>IF(ISERROR(NGDP_NS!C9-LComp_NS!C9),"..",NGDP_NS!C9-LComp_NS!C9)</f>
        <v>2971.5859999999998</v>
      </c>
      <c r="D9" s="25">
        <f>IF(ISERROR(NGDP_NS!D9-LComp_NS!D9),"..",NGDP_NS!D9-LComp_NS!D9)</f>
        <v>361.07799999999997</v>
      </c>
      <c r="E9" s="25">
        <f>IF(ISERROR(NGDP_NS!E9-LComp_NS!E9),"..",NGDP_NS!E9-LComp_NS!E9)</f>
        <v>946.98299999999995</v>
      </c>
      <c r="F9" s="25">
        <f>IF(ISERROR(NGDP_NS!F9-LComp_NS!F9),"..",NGDP_NS!F9-LComp_NS!F9)</f>
        <v>395.6</v>
      </c>
      <c r="G9" s="25">
        <f>IF(ISERROR(NGDP_NS!G9-LComp_NS!G9),"..",NGDP_NS!G9-LComp_NS!G9)</f>
        <v>249.81600000000003</v>
      </c>
      <c r="H9" s="25">
        <f>IF(ISERROR(NGDP_NS!H9-LComp_NS!H9),"..",NGDP_NS!H9-LComp_NS!H9)</f>
        <v>1018.1090000000002</v>
      </c>
      <c r="I9" s="25">
        <f>IF(ISERROR(NGDP_NS!I9-LComp_NS!I9),"..",NGDP_NS!I9-LComp_NS!I9)</f>
        <v>717.88100000000009</v>
      </c>
      <c r="J9" s="17">
        <f>IF(ISERROR(NGDP_NS!J9-LComp_NS!J9),"..",NGDP_NS!J9-LComp_NS!J9)</f>
        <v>300.22799999999995</v>
      </c>
      <c r="K9" s="25">
        <f>IF(ISERROR(NGDP_NS!K9-LComp_NS!K9),"..",NGDP_NS!K9-LComp_NS!K9)</f>
        <v>3438.5109999999995</v>
      </c>
      <c r="L9" s="25">
        <f>IF(ISERROR(NGDP_NS!L9-LComp_NS!L9),"..",NGDP_NS!L9-LComp_NS!L9)</f>
        <v>351.66300000000012</v>
      </c>
      <c r="M9" s="25">
        <f>IF(ISERROR(NGDP_NS!M9-LComp_NS!M9),"..",NGDP_NS!M9-LComp_NS!M9)</f>
        <v>340.55199999999991</v>
      </c>
      <c r="N9" s="25">
        <f>IF(ISERROR(NGDP_NS!N9-LComp_NS!N9),"..",NGDP_NS!N9-LComp_NS!N9)</f>
        <v>239.91300000000001</v>
      </c>
      <c r="O9" s="25">
        <f>IF(ISERROR(NGDP_NS!O9-LComp_NS!O9),"..",NGDP_NS!O9-LComp_NS!O9)</f>
        <v>475.84300000000002</v>
      </c>
      <c r="P9" s="25">
        <f>IF(ISERROR(NGDP_NS!P9-LComp_NS!P9),"..",NGDP_NS!P9-LComp_NS!P9)</f>
        <v>1293.6380000000004</v>
      </c>
      <c r="Q9" s="25">
        <f>IF(ISERROR(NGDP_NS!Q9-LComp_NS!Q9),"..",NGDP_NS!Q9-LComp_NS!Q9)</f>
        <v>129.26299999999992</v>
      </c>
      <c r="R9" s="25">
        <f>IF(ISERROR(NGDP_NS!R9-LComp_NS!R9),"..",NGDP_NS!R9-LComp_NS!R9)</f>
        <v>74.175000000000011</v>
      </c>
      <c r="S9" s="25">
        <f>IF(ISERROR(NGDP_NS!S9-LComp_NS!S9),"..",NGDP_NS!S9-LComp_NS!S9)</f>
        <v>41.900000000000006</v>
      </c>
      <c r="T9" s="25">
        <f>IF(ISERROR(NGDP_NS!T9-LComp_NS!T9),"..",NGDP_NS!T9-LComp_NS!T9)</f>
        <v>135.20900000000006</v>
      </c>
      <c r="U9" s="17">
        <f>IF(ISERROR(NGDP_NS!U9-LComp_NS!U9),"..",NGDP_NS!U9-LComp_NS!U9)</f>
        <v>356.35500000000013</v>
      </c>
      <c r="V9" s="15">
        <f>IF(ISERROR(NGDP_NS!V9-LComp_NS!V9),"..",NGDP_NS!V9-LComp_NS!V9)</f>
        <v>6330.16</v>
      </c>
      <c r="W9" s="25">
        <f>IF(ISERROR(NGDP_NS!W9-LComp_NS!W9),"..",NGDP_NS!W9-LComp_NS!W9)</f>
        <v>2360.692</v>
      </c>
      <c r="X9" s="25">
        <f>IF(ISERROR(NGDP_NS!X9-LComp_NS!X9),"..",NGDP_NS!X9-LComp_NS!X9)</f>
        <v>1377.2169999999999</v>
      </c>
      <c r="Y9" s="25" t="str">
        <f>IF(ISERROR(NGDP_NS!Y9-LComp_NS!Y9),"..",NGDP_NS!Y9-LComp_NS!Y9)</f>
        <v>..</v>
      </c>
    </row>
    <row r="10" spans="1:25">
      <c r="A10" s="5">
        <v>2002</v>
      </c>
      <c r="B10" s="27">
        <f>IF(ISERROR(NGDP_NS!B10-LComp_NS!B10),"..",NGDP_NS!B10-LComp_NS!B10)</f>
        <v>6396.9050000000007</v>
      </c>
      <c r="C10" s="15">
        <f>IF(ISERROR(NGDP_NS!C10-LComp_NS!C10),"..",NGDP_NS!C10-LComp_NS!C10)</f>
        <v>2851.2669999999998</v>
      </c>
      <c r="D10" s="25">
        <f>IF(ISERROR(NGDP_NS!D10-LComp_NS!D10),"..",NGDP_NS!D10-LComp_NS!D10)</f>
        <v>388.92599999999999</v>
      </c>
      <c r="E10" s="25">
        <f>IF(ISERROR(NGDP_NS!E10-LComp_NS!E10),"..",NGDP_NS!E10-LComp_NS!E10)</f>
        <v>772.82999999999993</v>
      </c>
      <c r="F10" s="25">
        <f>IF(ISERROR(NGDP_NS!F10-LComp_NS!F10),"..",NGDP_NS!F10-LComp_NS!F10)</f>
        <v>443.92300000000006</v>
      </c>
      <c r="G10" s="25">
        <f>IF(ISERROR(NGDP_NS!G10-LComp_NS!G10),"..",NGDP_NS!G10-LComp_NS!G10)</f>
        <v>244.65100000000007</v>
      </c>
      <c r="H10" s="25">
        <f>IF(ISERROR(NGDP_NS!H10-LComp_NS!H10),"..",NGDP_NS!H10-LComp_NS!H10)</f>
        <v>1000.9369999999999</v>
      </c>
      <c r="I10" s="25">
        <f>IF(ISERROR(NGDP_NS!I10-LComp_NS!I10),"..",NGDP_NS!I10-LComp_NS!I10)</f>
        <v>583.98199999999997</v>
      </c>
      <c r="J10" s="17">
        <f>IF(ISERROR(NGDP_NS!J10-LComp_NS!J10),"..",NGDP_NS!J10-LComp_NS!J10)</f>
        <v>416.95499999999993</v>
      </c>
      <c r="K10" s="25">
        <f>IF(ISERROR(NGDP_NS!K10-LComp_NS!K10),"..",NGDP_NS!K10-LComp_NS!K10)</f>
        <v>3545.6380000000008</v>
      </c>
      <c r="L10" s="25">
        <f>IF(ISERROR(NGDP_NS!L10-LComp_NS!L10),"..",NGDP_NS!L10-LComp_NS!L10)</f>
        <v>362.05599999999993</v>
      </c>
      <c r="M10" s="25">
        <f>IF(ISERROR(NGDP_NS!M10-LComp_NS!M10),"..",NGDP_NS!M10-LComp_NS!M10)</f>
        <v>368.83100000000013</v>
      </c>
      <c r="N10" s="25">
        <f>IF(ISERROR(NGDP_NS!N10-LComp_NS!N10),"..",NGDP_NS!N10-LComp_NS!N10)</f>
        <v>227.70299999999997</v>
      </c>
      <c r="O10" s="25">
        <f>IF(ISERROR(NGDP_NS!O10-LComp_NS!O10),"..",NGDP_NS!O10-LComp_NS!O10)</f>
        <v>510.48299999999995</v>
      </c>
      <c r="P10" s="25">
        <f>IF(ISERROR(NGDP_NS!P10-LComp_NS!P10),"..",NGDP_NS!P10-LComp_NS!P10)</f>
        <v>1300.029</v>
      </c>
      <c r="Q10" s="25">
        <f>IF(ISERROR(NGDP_NS!Q10-LComp_NS!Q10),"..",NGDP_NS!Q10-LComp_NS!Q10)</f>
        <v>149.41800000000001</v>
      </c>
      <c r="R10" s="25">
        <f>IF(ISERROR(NGDP_NS!R10-LComp_NS!R10),"..",NGDP_NS!R10-LComp_NS!R10)</f>
        <v>88.635000000000048</v>
      </c>
      <c r="S10" s="25">
        <f>IF(ISERROR(NGDP_NS!S10-LComp_NS!S10),"..",NGDP_NS!S10-LComp_NS!S10)</f>
        <v>45.458000000000013</v>
      </c>
      <c r="T10" s="25">
        <f>IF(ISERROR(NGDP_NS!T10-LComp_NS!T10),"..",NGDP_NS!T10-LComp_NS!T10)</f>
        <v>144.72199999999992</v>
      </c>
      <c r="U10" s="17">
        <f>IF(ISERROR(NGDP_NS!U10-LComp_NS!U10),"..",NGDP_NS!U10-LComp_NS!U10)</f>
        <v>348.30300000000011</v>
      </c>
      <c r="V10" s="15">
        <f>IF(ISERROR(NGDP_NS!V10-LComp_NS!V10),"..",NGDP_NS!V10-LComp_NS!V10)</f>
        <v>6310.7090000000007</v>
      </c>
      <c r="W10" s="25">
        <f>IF(ISERROR(NGDP_NS!W10-LComp_NS!W10),"..",NGDP_NS!W10-LComp_NS!W10)</f>
        <v>2217.6899999999996</v>
      </c>
      <c r="X10" s="25">
        <f>IF(ISERROR(NGDP_NS!X10-LComp_NS!X10),"..",NGDP_NS!X10-LComp_NS!X10)</f>
        <v>1271.4849999999999</v>
      </c>
      <c r="Y10" s="25" t="str">
        <f>IF(ISERROR(NGDP_NS!Y10-LComp_NS!Y10),"..",NGDP_NS!Y10-LComp_NS!Y10)</f>
        <v>..</v>
      </c>
    </row>
    <row r="11" spans="1:25">
      <c r="A11" s="5">
        <v>2003</v>
      </c>
      <c r="B11" s="27">
        <f>IF(ISERROR(NGDP_NS!B11-LComp_NS!B11),"..",NGDP_NS!B11-LComp_NS!B11)</f>
        <v>7201.6769999999997</v>
      </c>
      <c r="C11" s="15">
        <f>IF(ISERROR(NGDP_NS!C11-LComp_NS!C11),"..",NGDP_NS!C11-LComp_NS!C11)</f>
        <v>3480.4260000000004</v>
      </c>
      <c r="D11" s="25">
        <f>IF(ISERROR(NGDP_NS!D11-LComp_NS!D11),"..",NGDP_NS!D11-LComp_NS!D11)</f>
        <v>377.44</v>
      </c>
      <c r="E11" s="25">
        <f>IF(ISERROR(NGDP_NS!E11-LComp_NS!E11),"..",NGDP_NS!E11-LComp_NS!E11)</f>
        <v>1198.375</v>
      </c>
      <c r="F11" s="25">
        <f>IF(ISERROR(NGDP_NS!F11-LComp_NS!F11),"..",NGDP_NS!F11-LComp_NS!F11)</f>
        <v>541.98399999999992</v>
      </c>
      <c r="G11" s="25">
        <f>IF(ISERROR(NGDP_NS!G11-LComp_NS!G11),"..",NGDP_NS!G11-LComp_NS!G11)</f>
        <v>259.40899999999988</v>
      </c>
      <c r="H11" s="25">
        <f>IF(ISERROR(NGDP_NS!H11-LComp_NS!H11),"..",NGDP_NS!H11-LComp_NS!H11)</f>
        <v>1103.2179999999998</v>
      </c>
      <c r="I11" s="25">
        <f>IF(ISERROR(NGDP_NS!I11-LComp_NS!I11),"..",NGDP_NS!I11-LComp_NS!I11)</f>
        <v>706.92800000000011</v>
      </c>
      <c r="J11" s="17">
        <f>IF(ISERROR(NGDP_NS!J11-LComp_NS!J11),"..",NGDP_NS!J11-LComp_NS!J11)</f>
        <v>396.28999999999996</v>
      </c>
      <c r="K11" s="25">
        <f>IF(ISERROR(NGDP_NS!K11-LComp_NS!K11),"..",NGDP_NS!K11-LComp_NS!K11)</f>
        <v>3721.2509999999993</v>
      </c>
      <c r="L11" s="25">
        <f>IF(ISERROR(NGDP_NS!L11-LComp_NS!L11),"..",NGDP_NS!L11-LComp_NS!L11)</f>
        <v>404.36199999999997</v>
      </c>
      <c r="M11" s="25">
        <f>IF(ISERROR(NGDP_NS!M11-LComp_NS!M11),"..",NGDP_NS!M11-LComp_NS!M11)</f>
        <v>426.36399999999981</v>
      </c>
      <c r="N11" s="25">
        <f>IF(ISERROR(NGDP_NS!N11-LComp_NS!N11),"..",NGDP_NS!N11-LComp_NS!N11)</f>
        <v>183.94799999999998</v>
      </c>
      <c r="O11" s="25">
        <f>IF(ISERROR(NGDP_NS!O11-LComp_NS!O11),"..",NGDP_NS!O11-LComp_NS!O11)</f>
        <v>525.70000000000005</v>
      </c>
      <c r="P11" s="25">
        <f>IF(ISERROR(NGDP_NS!P11-LComp_NS!P11),"..",NGDP_NS!P11-LComp_NS!P11)</f>
        <v>1385.721</v>
      </c>
      <c r="Q11" s="25">
        <f>IF(ISERROR(NGDP_NS!Q11-LComp_NS!Q11),"..",NGDP_NS!Q11-LComp_NS!Q11)</f>
        <v>180.57500000000005</v>
      </c>
      <c r="R11" s="25">
        <f>IF(ISERROR(NGDP_NS!R11-LComp_NS!R11),"..",NGDP_NS!R11-LComp_NS!R11)</f>
        <v>111.24599999999998</v>
      </c>
      <c r="S11" s="25">
        <f>IF(ISERROR(NGDP_NS!S11-LComp_NS!S11),"..",NGDP_NS!S11-LComp_NS!S11)</f>
        <v>50.745000000000005</v>
      </c>
      <c r="T11" s="25">
        <f>IF(ISERROR(NGDP_NS!T11-LComp_NS!T11),"..",NGDP_NS!T11-LComp_NS!T11)</f>
        <v>148.01400000000001</v>
      </c>
      <c r="U11" s="17">
        <f>IF(ISERROR(NGDP_NS!U11-LComp_NS!U11),"..",NGDP_NS!U11-LComp_NS!U11)</f>
        <v>304.57599999999991</v>
      </c>
      <c r="V11" s="15">
        <f>IF(ISERROR(NGDP_NS!V11-LComp_NS!V11),"..",NGDP_NS!V11-LComp_NS!V11)</f>
        <v>7117.973</v>
      </c>
      <c r="W11" s="25">
        <f>IF(ISERROR(NGDP_NS!W11-LComp_NS!W11),"..",NGDP_NS!W11-LComp_NS!W11)</f>
        <v>2843.5770000000002</v>
      </c>
      <c r="X11" s="25">
        <f>IF(ISERROR(NGDP_NS!X11-LComp_NS!X11),"..",NGDP_NS!X11-LComp_NS!X11)</f>
        <v>1784.4760000000001</v>
      </c>
      <c r="Y11" s="25" t="str">
        <f>IF(ISERROR(NGDP_NS!Y11-LComp_NS!Y11),"..",NGDP_NS!Y11-LComp_NS!Y11)</f>
        <v>..</v>
      </c>
    </row>
    <row r="12" spans="1:25">
      <c r="A12" s="5">
        <v>2004</v>
      </c>
      <c r="B12" s="27">
        <f>IF(ISERROR(NGDP_NS!B12-LComp_NS!B12),"..",NGDP_NS!B12-LComp_NS!B12)</f>
        <v>7444.0580000000009</v>
      </c>
      <c r="C12" s="15">
        <f>IF(ISERROR(NGDP_NS!C12-LComp_NS!C12),"..",NGDP_NS!C12-LComp_NS!C12)</f>
        <v>3480.08</v>
      </c>
      <c r="D12" s="25">
        <f>IF(ISERROR(NGDP_NS!D12-LComp_NS!D12),"..",NGDP_NS!D12-LComp_NS!D12)</f>
        <v>303.48200000000003</v>
      </c>
      <c r="E12" s="25">
        <f>IF(ISERROR(NGDP_NS!E12-LComp_NS!E12),"..",NGDP_NS!E12-LComp_NS!E12)</f>
        <v>1110.6949999999999</v>
      </c>
      <c r="F12" s="25">
        <f>IF(ISERROR(NGDP_NS!F12-LComp_NS!F12),"..",NGDP_NS!F12-LComp_NS!F12)</f>
        <v>500.173</v>
      </c>
      <c r="G12" s="25">
        <f>IF(ISERROR(NGDP_NS!G12-LComp_NS!G12),"..",NGDP_NS!G12-LComp_NS!G12)</f>
        <v>306.96499999999992</v>
      </c>
      <c r="H12" s="25">
        <f>IF(ISERROR(NGDP_NS!H12-LComp_NS!H12),"..",NGDP_NS!H12-LComp_NS!H12)</f>
        <v>1258.7649999999999</v>
      </c>
      <c r="I12" s="25">
        <f>IF(ISERROR(NGDP_NS!I12-LComp_NS!I12),"..",NGDP_NS!I12-LComp_NS!I12)</f>
        <v>826.44399999999996</v>
      </c>
      <c r="J12" s="17">
        <f>IF(ISERROR(NGDP_NS!J12-LComp_NS!J12),"..",NGDP_NS!J12-LComp_NS!J12)</f>
        <v>432.32100000000003</v>
      </c>
      <c r="K12" s="25">
        <f>IF(ISERROR(NGDP_NS!K12-LComp_NS!K12),"..",NGDP_NS!K12-LComp_NS!K12)</f>
        <v>3963.978000000001</v>
      </c>
      <c r="L12" s="25">
        <f>IF(ISERROR(NGDP_NS!L12-LComp_NS!L12),"..",NGDP_NS!L12-LComp_NS!L12)</f>
        <v>450.95500000000004</v>
      </c>
      <c r="M12" s="25">
        <f>IF(ISERROR(NGDP_NS!M12-LComp_NS!M12),"..",NGDP_NS!M12-LComp_NS!M12)</f>
        <v>437.9989999999998</v>
      </c>
      <c r="N12" s="25">
        <f>IF(ISERROR(NGDP_NS!N12-LComp_NS!N12),"..",NGDP_NS!N12-LComp_NS!N12)</f>
        <v>209.61699999999996</v>
      </c>
      <c r="O12" s="25">
        <f>IF(ISERROR(NGDP_NS!O12-LComp_NS!O12),"..",NGDP_NS!O12-LComp_NS!O12)</f>
        <v>528.79700000000003</v>
      </c>
      <c r="P12" s="25">
        <f>IF(ISERROR(NGDP_NS!P12-LComp_NS!P12),"..",NGDP_NS!P12-LComp_NS!P12)</f>
        <v>1451.41</v>
      </c>
      <c r="Q12" s="25">
        <f>IF(ISERROR(NGDP_NS!Q12-LComp_NS!Q12),"..",NGDP_NS!Q12-LComp_NS!Q12)</f>
        <v>152.84500000000003</v>
      </c>
      <c r="R12" s="25">
        <f>IF(ISERROR(NGDP_NS!R12-LComp_NS!R12),"..",NGDP_NS!R12-LComp_NS!R12)</f>
        <v>144.14800000000002</v>
      </c>
      <c r="S12" s="25">
        <f>IF(ISERROR(NGDP_NS!S12-LComp_NS!S12),"..",NGDP_NS!S12-LComp_NS!S12)</f>
        <v>50.396999999999991</v>
      </c>
      <c r="T12" s="25">
        <f>IF(ISERROR(NGDP_NS!T12-LComp_NS!T12),"..",NGDP_NS!T12-LComp_NS!T12)</f>
        <v>144.07799999999997</v>
      </c>
      <c r="U12" s="17">
        <f>IF(ISERROR(NGDP_NS!U12-LComp_NS!U12),"..",NGDP_NS!U12-LComp_NS!U12)</f>
        <v>393.73199999999997</v>
      </c>
      <c r="V12" s="15">
        <f>IF(ISERROR(NGDP_NS!V12-LComp_NS!V12),"..",NGDP_NS!V12-LComp_NS!V12)</f>
        <v>7364.9889999999996</v>
      </c>
      <c r="W12" s="25">
        <f>IF(ISERROR(NGDP_NS!W12-LComp_NS!W12),"..",NGDP_NS!W12-LComp_NS!W12)</f>
        <v>2869.6329999999998</v>
      </c>
      <c r="X12" s="25">
        <f>IF(ISERROR(NGDP_NS!X12-LComp_NS!X12),"..",NGDP_NS!X12-LComp_NS!X12)</f>
        <v>1656.8040000000001</v>
      </c>
      <c r="Y12" s="25" t="str">
        <f>IF(ISERROR(NGDP_NS!Y12-LComp_NS!Y12),"..",NGDP_NS!Y12-LComp_NS!Y12)</f>
        <v>..</v>
      </c>
    </row>
    <row r="13" spans="1:25">
      <c r="A13" s="5">
        <v>2005</v>
      </c>
      <c r="B13" s="27">
        <f>IF(ISERROR(NGDP_NS!B13-LComp_NS!B13),"..",NGDP_NS!B13-LComp_NS!B13)</f>
        <v>7797.599000000002</v>
      </c>
      <c r="C13" s="15">
        <f>IF(ISERROR(NGDP_NS!C13-LComp_NS!C13),"..",NGDP_NS!C13-LComp_NS!C13)</f>
        <v>3641.0950000000003</v>
      </c>
      <c r="D13" s="25">
        <f>IF(ISERROR(NGDP_NS!D13-LComp_NS!D13),"..",NGDP_NS!D13-LComp_NS!D13)</f>
        <v>311.89800000000002</v>
      </c>
      <c r="E13" s="25">
        <f>IF(ISERROR(NGDP_NS!E13-LComp_NS!E13),"..",NGDP_NS!E13-LComp_NS!E13)</f>
        <v>1505.0449999999998</v>
      </c>
      <c r="F13" s="25">
        <f>IF(ISERROR(NGDP_NS!F13-LComp_NS!F13),"..",NGDP_NS!F13-LComp_NS!F13)</f>
        <v>411.35199999999998</v>
      </c>
      <c r="G13" s="25">
        <f>IF(ISERROR(NGDP_NS!G13-LComp_NS!G13),"..",NGDP_NS!G13-LComp_NS!G13)</f>
        <v>247.42200000000003</v>
      </c>
      <c r="H13" s="25">
        <f>IF(ISERROR(NGDP_NS!H13-LComp_NS!H13),"..",NGDP_NS!H13-LComp_NS!H13)</f>
        <v>1165.3780000000002</v>
      </c>
      <c r="I13" s="25">
        <f>IF(ISERROR(NGDP_NS!I13-LComp_NS!I13),"..",NGDP_NS!I13-LComp_NS!I13)</f>
        <v>764.33300000000008</v>
      </c>
      <c r="J13" s="17">
        <f>IF(ISERROR(NGDP_NS!J13-LComp_NS!J13),"..",NGDP_NS!J13-LComp_NS!J13)</f>
        <v>401.04500000000007</v>
      </c>
      <c r="K13" s="25">
        <f>IF(ISERROR(NGDP_NS!K13-LComp_NS!K13),"..",NGDP_NS!K13-LComp_NS!K13)</f>
        <v>4156.5039999999999</v>
      </c>
      <c r="L13" s="25">
        <f>IF(ISERROR(NGDP_NS!L13-LComp_NS!L13),"..",NGDP_NS!L13-LComp_NS!L13)</f>
        <v>463.8599999999999</v>
      </c>
      <c r="M13" s="25">
        <f>IF(ISERROR(NGDP_NS!M13-LComp_NS!M13),"..",NGDP_NS!M13-LComp_NS!M13)</f>
        <v>450.34299999999985</v>
      </c>
      <c r="N13" s="25">
        <f>IF(ISERROR(NGDP_NS!N13-LComp_NS!N13),"..",NGDP_NS!N13-LComp_NS!N13)</f>
        <v>243.71000000000004</v>
      </c>
      <c r="O13" s="25">
        <f>IF(ISERROR(NGDP_NS!O13-LComp_NS!O13),"..",NGDP_NS!O13-LComp_NS!O13)</f>
        <v>621.16300000000001</v>
      </c>
      <c r="P13" s="25">
        <f>IF(ISERROR(NGDP_NS!P13-LComp_NS!P13),"..",NGDP_NS!P13-LComp_NS!P13)</f>
        <v>1442.7569999999998</v>
      </c>
      <c r="Q13" s="25">
        <f>IF(ISERROR(NGDP_NS!Q13-LComp_NS!Q13),"..",NGDP_NS!Q13-LComp_NS!Q13)</f>
        <v>148.83500000000004</v>
      </c>
      <c r="R13" s="25">
        <f>IF(ISERROR(NGDP_NS!R13-LComp_NS!R13),"..",NGDP_NS!R13-LComp_NS!R13)</f>
        <v>147.03399999999999</v>
      </c>
      <c r="S13" s="25">
        <f>IF(ISERROR(NGDP_NS!S13-LComp_NS!S13),"..",NGDP_NS!S13-LComp_NS!S13)</f>
        <v>48.844000000000008</v>
      </c>
      <c r="T13" s="25">
        <f>IF(ISERROR(NGDP_NS!T13-LComp_NS!T13),"..",NGDP_NS!T13-LComp_NS!T13)</f>
        <v>144.2299999999999</v>
      </c>
      <c r="U13" s="17">
        <f>IF(ISERROR(NGDP_NS!U13-LComp_NS!U13),"..",NGDP_NS!U13-LComp_NS!U13)</f>
        <v>445.72799999999995</v>
      </c>
      <c r="V13" s="15">
        <f>IF(ISERROR(NGDP_NS!V13-LComp_NS!V13),"..",NGDP_NS!V13-LComp_NS!V13)</f>
        <v>7688.518</v>
      </c>
      <c r="W13" s="25">
        <f>IF(ISERROR(NGDP_NS!W13-LComp_NS!W13),"..",NGDP_NS!W13-LComp_NS!W13)</f>
        <v>3081.7749999999996</v>
      </c>
      <c r="X13" s="25">
        <f>IF(ISERROR(NGDP_NS!X13-LComp_NS!X13),"..",NGDP_NS!X13-LComp_NS!X13)</f>
        <v>1985.8019999999999</v>
      </c>
      <c r="Y13" s="25" t="str">
        <f>IF(ISERROR(NGDP_NS!Y13-LComp_NS!Y13),"..",NGDP_NS!Y13-LComp_NS!Y13)</f>
        <v>..</v>
      </c>
    </row>
    <row r="14" spans="1:25">
      <c r="A14" s="5">
        <v>2006</v>
      </c>
      <c r="B14" s="27">
        <f>IF(ISERROR(NGDP_NS!B14-LComp_NS!B14),"..",NGDP_NS!B14-LComp_NS!B14)</f>
        <v>7565.239999999998</v>
      </c>
      <c r="C14" s="15">
        <f>IF(ISERROR(NGDP_NS!C14-LComp_NS!C14),"..",NGDP_NS!C14-LComp_NS!C14)</f>
        <v>3117.8920000000003</v>
      </c>
      <c r="D14" s="25">
        <f>IF(ISERROR(NGDP_NS!D14-LComp_NS!D14),"..",NGDP_NS!D14-LComp_NS!D14)</f>
        <v>293.92599999999999</v>
      </c>
      <c r="E14" s="25">
        <f>IF(ISERROR(NGDP_NS!E14-LComp_NS!E14),"..",NGDP_NS!E14-LComp_NS!E14)</f>
        <v>1240.5720000000001</v>
      </c>
      <c r="F14" s="25">
        <f>IF(ISERROR(NGDP_NS!F14-LComp_NS!F14),"..",NGDP_NS!F14-LComp_NS!F14)</f>
        <v>442.4</v>
      </c>
      <c r="G14" s="25">
        <f>IF(ISERROR(NGDP_NS!G14-LComp_NS!G14),"..",NGDP_NS!G14-LComp_NS!G14)</f>
        <v>288.13199999999983</v>
      </c>
      <c r="H14" s="25">
        <f>IF(ISERROR(NGDP_NS!H14-LComp_NS!H14),"..",NGDP_NS!H14-LComp_NS!H14)</f>
        <v>852.86200000000031</v>
      </c>
      <c r="I14" s="25">
        <f>IF(ISERROR(NGDP_NS!I14-LComp_NS!I14),"..",NGDP_NS!I14-LComp_NS!I14)</f>
        <v>481.63000000000011</v>
      </c>
      <c r="J14" s="17">
        <f>IF(ISERROR(NGDP_NS!J14-LComp_NS!J14),"..",NGDP_NS!J14-LComp_NS!J14)</f>
        <v>371.23199999999986</v>
      </c>
      <c r="K14" s="25">
        <f>IF(ISERROR(NGDP_NS!K14-LComp_NS!K14),"..",NGDP_NS!K14-LComp_NS!K14)</f>
        <v>4447.3480000000009</v>
      </c>
      <c r="L14" s="25">
        <f>IF(ISERROR(NGDP_NS!L14-LComp_NS!L14),"..",NGDP_NS!L14-LComp_NS!L14)</f>
        <v>496.94600000000003</v>
      </c>
      <c r="M14" s="25">
        <f>IF(ISERROR(NGDP_NS!M14-LComp_NS!M14),"..",NGDP_NS!M14-LComp_NS!M14)</f>
        <v>472.38699999999994</v>
      </c>
      <c r="N14" s="25">
        <f>IF(ISERROR(NGDP_NS!N14-LComp_NS!N14),"..",NGDP_NS!N14-LComp_NS!N14)</f>
        <v>274.70899999999995</v>
      </c>
      <c r="O14" s="25">
        <f>IF(ISERROR(NGDP_NS!O14-LComp_NS!O14),"..",NGDP_NS!O14-LComp_NS!O14)</f>
        <v>596.75799999999992</v>
      </c>
      <c r="P14" s="25">
        <f>IF(ISERROR(NGDP_NS!P14-LComp_NS!P14),"..",NGDP_NS!P14-LComp_NS!P14)</f>
        <v>1589.896</v>
      </c>
      <c r="Q14" s="25">
        <f>IF(ISERROR(NGDP_NS!Q14-LComp_NS!Q14),"..",NGDP_NS!Q14-LComp_NS!Q14)</f>
        <v>179.73000000000002</v>
      </c>
      <c r="R14" s="25">
        <f>IF(ISERROR(NGDP_NS!R14-LComp_NS!R14),"..",NGDP_NS!R14-LComp_NS!R14)</f>
        <v>156.13600000000002</v>
      </c>
      <c r="S14" s="25">
        <f>IF(ISERROR(NGDP_NS!S14-LComp_NS!S14),"..",NGDP_NS!S14-LComp_NS!S14)</f>
        <v>47.633999999999986</v>
      </c>
      <c r="T14" s="25">
        <f>IF(ISERROR(NGDP_NS!T14-LComp_NS!T14),"..",NGDP_NS!T14-LComp_NS!T14)</f>
        <v>147.226</v>
      </c>
      <c r="U14" s="17">
        <f>IF(ISERROR(NGDP_NS!U14-LComp_NS!U14),"..",NGDP_NS!U14-LComp_NS!U14)</f>
        <v>485.92600000000004</v>
      </c>
      <c r="V14" s="15">
        <f>IF(ISERROR(NGDP_NS!V14-LComp_NS!V14),"..",NGDP_NS!V14-LComp_NS!V14)</f>
        <v>7445.7649999999994</v>
      </c>
      <c r="W14" s="25">
        <f>IF(ISERROR(NGDP_NS!W14-LComp_NS!W14),"..",NGDP_NS!W14-LComp_NS!W14)</f>
        <v>2535.8340000000003</v>
      </c>
      <c r="X14" s="25">
        <f>IF(ISERROR(NGDP_NS!X14-LComp_NS!X14),"..",NGDP_NS!X14-LComp_NS!X14)</f>
        <v>1772.9859999999999</v>
      </c>
      <c r="Y14" s="25" t="str">
        <f>IF(ISERROR(NGDP_NS!Y14-LComp_NS!Y14),"..",NGDP_NS!Y14-LComp_NS!Y14)</f>
        <v>..</v>
      </c>
    </row>
    <row r="15" spans="1:25">
      <c r="A15" s="5">
        <v>2007</v>
      </c>
      <c r="B15" s="27">
        <f>IF(ISERROR(NGDP_NS!B15-LComp_NS!B15),"..",NGDP_NS!B15-LComp_NS!B15)</f>
        <v>8227.5669999999991</v>
      </c>
      <c r="C15" s="15">
        <f>IF(ISERROR(NGDP_NS!C15-LComp_NS!C15),"..",NGDP_NS!C15-LComp_NS!C15)</f>
        <v>3239.5160000000005</v>
      </c>
      <c r="D15" s="25">
        <f>IF(ISERROR(NGDP_NS!D15-LComp_NS!D15),"..",NGDP_NS!D15-LComp_NS!D15)</f>
        <v>243.34100000000001</v>
      </c>
      <c r="E15" s="25">
        <f>IF(ISERROR(NGDP_NS!E15-LComp_NS!E15),"..",NGDP_NS!E15-LComp_NS!E15)</f>
        <v>1251.7280000000001</v>
      </c>
      <c r="F15" s="25">
        <f>IF(ISERROR(NGDP_NS!F15-LComp_NS!F15),"..",NGDP_NS!F15-LComp_NS!F15)</f>
        <v>544.39100000000008</v>
      </c>
      <c r="G15" s="25">
        <f>IF(ISERROR(NGDP_NS!G15-LComp_NS!G15),"..",NGDP_NS!G15-LComp_NS!G15)</f>
        <v>331.25099999999998</v>
      </c>
      <c r="H15" s="25">
        <f>IF(ISERROR(NGDP_NS!H15-LComp_NS!H15),"..",NGDP_NS!H15-LComp_NS!H15)</f>
        <v>868.80499999999984</v>
      </c>
      <c r="I15" s="25">
        <f>IF(ISERROR(NGDP_NS!I15-LComp_NS!I15),"..",NGDP_NS!I15-LComp_NS!I15)</f>
        <v>536.50199999999995</v>
      </c>
      <c r="J15" s="17">
        <f>IF(ISERROR(NGDP_NS!J15-LComp_NS!J15),"..",NGDP_NS!J15-LComp_NS!J15)</f>
        <v>332.303</v>
      </c>
      <c r="K15" s="25">
        <f>IF(ISERROR(NGDP_NS!K15-LComp_NS!K15),"..",NGDP_NS!K15-LComp_NS!K15)</f>
        <v>4988.0510000000004</v>
      </c>
      <c r="L15" s="25">
        <f>IF(ISERROR(NGDP_NS!L15-LComp_NS!L15),"..",NGDP_NS!L15-LComp_NS!L15)</f>
        <v>628.50800000000004</v>
      </c>
      <c r="M15" s="25">
        <f>IF(ISERROR(NGDP_NS!M15-LComp_NS!M15),"..",NGDP_NS!M15-LComp_NS!M15)</f>
        <v>576.42100000000028</v>
      </c>
      <c r="N15" s="25">
        <f>IF(ISERROR(NGDP_NS!N15-LComp_NS!N15),"..",NGDP_NS!N15-LComp_NS!N15)</f>
        <v>308.73400000000004</v>
      </c>
      <c r="O15" s="25">
        <f>IF(ISERROR(NGDP_NS!O15-LComp_NS!O15),"..",NGDP_NS!O15-LComp_NS!O15)</f>
        <v>668.11199999999985</v>
      </c>
      <c r="P15" s="25">
        <f>IF(ISERROR(NGDP_NS!P15-LComp_NS!P15),"..",NGDP_NS!P15-LComp_NS!P15)</f>
        <v>1694.9600000000003</v>
      </c>
      <c r="Q15" s="25">
        <f>IF(ISERROR(NGDP_NS!Q15-LComp_NS!Q15),"..",NGDP_NS!Q15-LComp_NS!Q15)</f>
        <v>201.32400000000007</v>
      </c>
      <c r="R15" s="25">
        <f>IF(ISERROR(NGDP_NS!R15-LComp_NS!R15),"..",NGDP_NS!R15-LComp_NS!R15)</f>
        <v>142.56799999999998</v>
      </c>
      <c r="S15" s="25">
        <f>IF(ISERROR(NGDP_NS!S15-LComp_NS!S15),"..",NGDP_NS!S15-LComp_NS!S15)</f>
        <v>45.970999999999989</v>
      </c>
      <c r="T15" s="25">
        <f>IF(ISERROR(NGDP_NS!T15-LComp_NS!T15),"..",NGDP_NS!T15-LComp_NS!T15)</f>
        <v>170.29399999999998</v>
      </c>
      <c r="U15" s="17">
        <f>IF(ISERROR(NGDP_NS!U15-LComp_NS!U15),"..",NGDP_NS!U15-LComp_NS!U15)</f>
        <v>551.15900000000011</v>
      </c>
      <c r="V15" s="15">
        <f>IF(ISERROR(NGDP_NS!V15-LComp_NS!V15),"..",NGDP_NS!V15-LComp_NS!V15)</f>
        <v>8126.4039999999986</v>
      </c>
      <c r="W15" s="25">
        <f>IF(ISERROR(NGDP_NS!W15-LComp_NS!W15),"..",NGDP_NS!W15-LComp_NS!W15)</f>
        <v>2664.9239999999995</v>
      </c>
      <c r="X15" s="25">
        <f>IF(ISERROR(NGDP_NS!X15-LComp_NS!X15),"..",NGDP_NS!X15-LComp_NS!X15)</f>
        <v>1923.7339999999999</v>
      </c>
      <c r="Y15" s="25" t="str">
        <f>IF(ISERROR(NGDP_NS!Y15-LComp_NS!Y15),"..",NGDP_NS!Y15-LComp_NS!Y15)</f>
        <v>..</v>
      </c>
    </row>
    <row r="16" spans="1:25">
      <c r="A16" s="5">
        <v>2008</v>
      </c>
      <c r="B16" s="27">
        <f>IF(ISERROR(NGDP_NS!B16-LComp_NS!B16),"..",NGDP_NS!B16-LComp_NS!B16)</f>
        <v>8576.512999999999</v>
      </c>
      <c r="C16" s="15">
        <f>IF(ISERROR(NGDP_NS!C16-LComp_NS!C16),"..",NGDP_NS!C16-LComp_NS!C16)</f>
        <v>3293.6230000000005</v>
      </c>
      <c r="D16" s="25">
        <f>IF(ISERROR(NGDP_NS!D16-LComp_NS!D16),"..",NGDP_NS!D16-LComp_NS!D16)</f>
        <v>209.23400000000004</v>
      </c>
      <c r="E16" s="25">
        <f>IF(ISERROR(NGDP_NS!E16-LComp_NS!E16),"..",NGDP_NS!E16-LComp_NS!E16)</f>
        <v>1544.873</v>
      </c>
      <c r="F16" s="25">
        <f>IF(ISERROR(NGDP_NS!F16-LComp_NS!F16),"..",NGDP_NS!F16-LComp_NS!F16)</f>
        <v>483.68099999999998</v>
      </c>
      <c r="G16" s="25">
        <f>IF(ISERROR(NGDP_NS!G16-LComp_NS!G16),"..",NGDP_NS!G16-LComp_NS!G16)</f>
        <v>369.71199999999999</v>
      </c>
      <c r="H16" s="25">
        <f>IF(ISERROR(NGDP_NS!H16-LComp_NS!H16),"..",NGDP_NS!H16-LComp_NS!H16)</f>
        <v>686.12299999999982</v>
      </c>
      <c r="I16" s="25">
        <f>IF(ISERROR(NGDP_NS!I16-LComp_NS!I16),"..",NGDP_NS!I16-LComp_NS!I16)</f>
        <v>406.51299999999992</v>
      </c>
      <c r="J16" s="17">
        <f>IF(ISERROR(NGDP_NS!J16-LComp_NS!J16),"..",NGDP_NS!J16-LComp_NS!J16)</f>
        <v>279.61</v>
      </c>
      <c r="K16" s="25">
        <f>IF(ISERROR(NGDP_NS!K16-LComp_NS!K16),"..",NGDP_NS!K16-LComp_NS!K16)</f>
        <v>5282.8899999999994</v>
      </c>
      <c r="L16" s="25">
        <f>IF(ISERROR(NGDP_NS!L16-LComp_NS!L16),"..",NGDP_NS!L16-LComp_NS!L16)</f>
        <v>658.95399999999995</v>
      </c>
      <c r="M16" s="25">
        <f>IF(ISERROR(NGDP_NS!M16-LComp_NS!M16),"..",NGDP_NS!M16-LComp_NS!M16)</f>
        <v>578.23299999999995</v>
      </c>
      <c r="N16" s="25">
        <f>IF(ISERROR(NGDP_NS!N16-LComp_NS!N16),"..",NGDP_NS!N16-LComp_NS!N16)</f>
        <v>335.58400000000006</v>
      </c>
      <c r="O16" s="25">
        <f>IF(ISERROR(NGDP_NS!O16-LComp_NS!O16),"..",NGDP_NS!O16-LComp_NS!O16)</f>
        <v>679.73700000000008</v>
      </c>
      <c r="P16" s="25">
        <f>IF(ISERROR(NGDP_NS!P16-LComp_NS!P16),"..",NGDP_NS!P16-LComp_NS!P16)</f>
        <v>1813.9619999999998</v>
      </c>
      <c r="Q16" s="25">
        <f>IF(ISERROR(NGDP_NS!Q16-LComp_NS!Q16),"..",NGDP_NS!Q16-LComp_NS!Q16)</f>
        <v>265.98800000000006</v>
      </c>
      <c r="R16" s="25">
        <f>IF(ISERROR(NGDP_NS!R16-LComp_NS!R16),"..",NGDP_NS!R16-LComp_NS!R16)</f>
        <v>136.69200000000001</v>
      </c>
      <c r="S16" s="25">
        <f>IF(ISERROR(NGDP_NS!S16-LComp_NS!S16),"..",NGDP_NS!S16-LComp_NS!S16)</f>
        <v>47.521000000000001</v>
      </c>
      <c r="T16" s="25">
        <f>IF(ISERROR(NGDP_NS!T16-LComp_NS!T16),"..",NGDP_NS!T16-LComp_NS!T16)</f>
        <v>173.85699999999997</v>
      </c>
      <c r="U16" s="17">
        <f>IF(ISERROR(NGDP_NS!U16-LComp_NS!U16),"..",NGDP_NS!U16-LComp_NS!U16)</f>
        <v>592.36200000000008</v>
      </c>
      <c r="V16" s="15">
        <f>IF(ISERROR(NGDP_NS!V16-LComp_NS!V16),"..",NGDP_NS!V16-LComp_NS!V16)</f>
        <v>8490.4119999999984</v>
      </c>
      <c r="W16" s="25">
        <f>IF(ISERROR(NGDP_NS!W16-LComp_NS!W16),"..",NGDP_NS!W16-LComp_NS!W16)</f>
        <v>2714.6769999999997</v>
      </c>
      <c r="X16" s="25">
        <f>IF(ISERROR(NGDP_NS!X16-LComp_NS!X16),"..",NGDP_NS!X16-LComp_NS!X16)</f>
        <v>2233.9180000000001</v>
      </c>
      <c r="Y16" s="31" t="str">
        <f>IF(ISERROR(NGDP_NS!Y16-LComp_NS!Y16),"..",NGDP_NS!Y16-LComp_NS!Y16)</f>
        <v>..</v>
      </c>
    </row>
    <row r="17" spans="1:25">
      <c r="A17" s="5">
        <v>2009</v>
      </c>
      <c r="B17" s="27" t="str">
        <f>IF(ISERROR(NGDP_NS!B17-LComp_NS!B17),"..",NGDP_NS!B17-LComp_NS!B17)</f>
        <v>..</v>
      </c>
      <c r="C17" s="15" t="str">
        <f>IF(ISERROR(NGDP_NS!C17-LComp_NS!C17),"..",NGDP_NS!C17-LComp_NS!C17)</f>
        <v>..</v>
      </c>
      <c r="D17" s="25" t="str">
        <f>IF(ISERROR(NGDP_NS!D17-LComp_NS!D17),"..",NGDP_NS!D17-LComp_NS!D17)</f>
        <v>..</v>
      </c>
      <c r="E17" s="25" t="str">
        <f>IF(ISERROR(NGDP_NS!E17-LComp_NS!E17),"..",NGDP_NS!E17-LComp_NS!E17)</f>
        <v>..</v>
      </c>
      <c r="F17" s="25" t="str">
        <f>IF(ISERROR(NGDP_NS!F17-LComp_NS!F17),"..",NGDP_NS!F17-LComp_NS!F17)</f>
        <v>..</v>
      </c>
      <c r="G17" s="25" t="str">
        <f>IF(ISERROR(NGDP_NS!G17-LComp_NS!G17),"..",NGDP_NS!G17-LComp_NS!G17)</f>
        <v>..</v>
      </c>
      <c r="H17" s="25" t="str">
        <f>IF(ISERROR(NGDP_NS!H17-LComp_NS!H17),"..",NGDP_NS!H17-LComp_NS!H17)</f>
        <v>..</v>
      </c>
      <c r="I17" s="25" t="str">
        <f>IF(ISERROR(NGDP_NS!I17-LComp_NS!I17),"..",NGDP_NS!I17-LComp_NS!I17)</f>
        <v>..</v>
      </c>
      <c r="J17" s="17" t="str">
        <f>IF(ISERROR(NGDP_NS!J17-LComp_NS!J17),"..",NGDP_NS!J17-LComp_NS!J17)</f>
        <v>..</v>
      </c>
      <c r="K17" s="25" t="str">
        <f>IF(ISERROR(NGDP_NS!K17-LComp_NS!K17),"..",NGDP_NS!K17-LComp_NS!K17)</f>
        <v>..</v>
      </c>
      <c r="L17" s="25" t="str">
        <f>IF(ISERROR(NGDP_NS!L17-LComp_NS!L17),"..",NGDP_NS!L17-LComp_NS!L17)</f>
        <v>..</v>
      </c>
      <c r="M17" s="25" t="str">
        <f>IF(ISERROR(NGDP_NS!M17-LComp_NS!M17),"..",NGDP_NS!M17-LComp_NS!M17)</f>
        <v>..</v>
      </c>
      <c r="N17" s="25" t="str">
        <f>IF(ISERROR(NGDP_NS!N17-LComp_NS!N17),"..",NGDP_NS!N17-LComp_NS!N17)</f>
        <v>..</v>
      </c>
      <c r="O17" s="25" t="str">
        <f>IF(ISERROR(NGDP_NS!O17-LComp_NS!O17),"..",NGDP_NS!O17-LComp_NS!O17)</f>
        <v>..</v>
      </c>
      <c r="P17" s="25" t="str">
        <f>IF(ISERROR(NGDP_NS!P17-LComp_NS!P17),"..",NGDP_NS!P17-LComp_NS!P17)</f>
        <v>..</v>
      </c>
      <c r="Q17" s="25" t="str">
        <f>IF(ISERROR(NGDP_NS!Q17-LComp_NS!Q17),"..",NGDP_NS!Q17-LComp_NS!Q17)</f>
        <v>..</v>
      </c>
      <c r="R17" s="25" t="str">
        <f>IF(ISERROR(NGDP_NS!R17-LComp_NS!R17),"..",NGDP_NS!R17-LComp_NS!R17)</f>
        <v>..</v>
      </c>
      <c r="S17" s="25" t="str">
        <f>IF(ISERROR(NGDP_NS!S17-LComp_NS!S17),"..",NGDP_NS!S17-LComp_NS!S17)</f>
        <v>..</v>
      </c>
      <c r="T17" s="25" t="str">
        <f>IF(ISERROR(NGDP_NS!T17-LComp_NS!T17),"..",NGDP_NS!T17-LComp_NS!T17)</f>
        <v>..</v>
      </c>
      <c r="U17" s="17" t="str">
        <f>IF(ISERROR(NGDP_NS!U17-LComp_NS!U17),"..",NGDP_NS!U17-LComp_NS!U17)</f>
        <v>..</v>
      </c>
      <c r="V17" s="15" t="str">
        <f>IF(ISERROR(NGDP_NS!V17-LComp_NS!V17),"..",NGDP_NS!V17-LComp_NS!V17)</f>
        <v>..</v>
      </c>
      <c r="W17" s="25" t="str">
        <f>IF(ISERROR(NGDP_NS!W17-LComp_NS!W17),"..",NGDP_NS!W17-LComp_NS!W17)</f>
        <v>..</v>
      </c>
      <c r="X17" s="25" t="str">
        <f>IF(ISERROR(NGDP_NS!X17-LComp_NS!X17),"..",NGDP_NS!X17-LComp_NS!X17)</f>
        <v>..</v>
      </c>
      <c r="Y17" s="31" t="str">
        <f>IF(ISERROR(NGDP_NS!Y17-LComp_NS!Y17),"..",NGDP_NS!Y17-LComp_NS!Y17)</f>
        <v>..</v>
      </c>
    </row>
    <row r="18" spans="1:25">
      <c r="A18" s="5">
        <v>2010</v>
      </c>
      <c r="B18" s="27" t="str">
        <f>IF(ISERROR(NGDP_NS!B18-LComp_NS!B18),"..",NGDP_NS!B18-LComp_NS!B18)</f>
        <v>..</v>
      </c>
      <c r="C18" s="15" t="str">
        <f>IF(ISERROR(NGDP_NS!C18-LComp_NS!C18),"..",NGDP_NS!C18-LComp_NS!C18)</f>
        <v>..</v>
      </c>
      <c r="D18" s="25" t="str">
        <f>IF(ISERROR(NGDP_NS!D18-LComp_NS!D18),"..",NGDP_NS!D18-LComp_NS!D18)</f>
        <v>..</v>
      </c>
      <c r="E18" s="25" t="str">
        <f>IF(ISERROR(NGDP_NS!E18-LComp_NS!E18),"..",NGDP_NS!E18-LComp_NS!E18)</f>
        <v>..</v>
      </c>
      <c r="F18" s="25" t="str">
        <f>IF(ISERROR(NGDP_NS!F18-LComp_NS!F18),"..",NGDP_NS!F18-LComp_NS!F18)</f>
        <v>..</v>
      </c>
      <c r="G18" s="25" t="str">
        <f>IF(ISERROR(NGDP_NS!G18-LComp_NS!G18),"..",NGDP_NS!G18-LComp_NS!G18)</f>
        <v>..</v>
      </c>
      <c r="H18" s="25" t="str">
        <f>IF(ISERROR(NGDP_NS!H18-LComp_NS!H18),"..",NGDP_NS!H18-LComp_NS!H18)</f>
        <v>..</v>
      </c>
      <c r="I18" s="25" t="str">
        <f>IF(ISERROR(NGDP_NS!I18-LComp_NS!I18),"..",NGDP_NS!I18-LComp_NS!I18)</f>
        <v>..</v>
      </c>
      <c r="J18" s="17" t="str">
        <f>IF(ISERROR(NGDP_NS!J18-LComp_NS!J18),"..",NGDP_NS!J18-LComp_NS!J18)</f>
        <v>..</v>
      </c>
      <c r="K18" s="25" t="str">
        <f>IF(ISERROR(NGDP_NS!K18-LComp_NS!K18),"..",NGDP_NS!K18-LComp_NS!K18)</f>
        <v>..</v>
      </c>
      <c r="L18" s="25" t="str">
        <f>IF(ISERROR(NGDP_NS!L18-LComp_NS!L18),"..",NGDP_NS!L18-LComp_NS!L18)</f>
        <v>..</v>
      </c>
      <c r="M18" s="25" t="str">
        <f>IF(ISERROR(NGDP_NS!M18-LComp_NS!M18),"..",NGDP_NS!M18-LComp_NS!M18)</f>
        <v>..</v>
      </c>
      <c r="N18" s="25" t="str">
        <f>IF(ISERROR(NGDP_NS!N18-LComp_NS!N18),"..",NGDP_NS!N18-LComp_NS!N18)</f>
        <v>..</v>
      </c>
      <c r="O18" s="25" t="str">
        <f>IF(ISERROR(NGDP_NS!O18-LComp_NS!O18),"..",NGDP_NS!O18-LComp_NS!O18)</f>
        <v>..</v>
      </c>
      <c r="P18" s="25" t="str">
        <f>IF(ISERROR(NGDP_NS!P18-LComp_NS!P18),"..",NGDP_NS!P18-LComp_NS!P18)</f>
        <v>..</v>
      </c>
      <c r="Q18" s="25" t="str">
        <f>IF(ISERROR(NGDP_NS!Q18-LComp_NS!Q18),"..",NGDP_NS!Q18-LComp_NS!Q18)</f>
        <v>..</v>
      </c>
      <c r="R18" s="25" t="str">
        <f>IF(ISERROR(NGDP_NS!R18-LComp_NS!R18),"..",NGDP_NS!R18-LComp_NS!R18)</f>
        <v>..</v>
      </c>
      <c r="S18" s="25" t="str">
        <f>IF(ISERROR(NGDP_NS!S18-LComp_NS!S18),"..",NGDP_NS!S18-LComp_NS!S18)</f>
        <v>..</v>
      </c>
      <c r="T18" s="25" t="str">
        <f>IF(ISERROR(NGDP_NS!T18-LComp_NS!T18),"..",NGDP_NS!T18-LComp_NS!T18)</f>
        <v>..</v>
      </c>
      <c r="U18" s="17" t="str">
        <f>IF(ISERROR(NGDP_NS!U18-LComp_NS!U18),"..",NGDP_NS!U18-LComp_NS!U18)</f>
        <v>..</v>
      </c>
      <c r="V18" s="15" t="str">
        <f>IF(ISERROR(NGDP_NS!V18-LComp_NS!V18),"..",NGDP_NS!V18-LComp_NS!V18)</f>
        <v>..</v>
      </c>
      <c r="W18" s="25" t="str">
        <f>IF(ISERROR(NGDP_NS!W18-LComp_NS!W18),"..",NGDP_NS!W18-LComp_NS!W18)</f>
        <v>..</v>
      </c>
      <c r="X18" s="25" t="str">
        <f>IF(ISERROR(NGDP_NS!X18-LComp_NS!X18),"..",NGDP_NS!X18-LComp_NS!X18)</f>
        <v>..</v>
      </c>
      <c r="Y18" s="31" t="str">
        <f>IF(ISERROR(NGDP_NS!Y18-LComp_NS!Y18),"..",NGDP_NS!Y18-LComp_NS!Y18)</f>
        <v>..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37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6.4631518833458079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8.4393308753498708</v>
      </c>
      <c r="D21" s="9">
        <f t="shared" si="0"/>
        <v>0.57379214385604449</v>
      </c>
      <c r="E21" s="9">
        <f t="shared" si="0"/>
        <v>23.632816966502546</v>
      </c>
      <c r="F21" s="9">
        <f t="shared" si="0"/>
        <v>5.137425502587023</v>
      </c>
      <c r="G21" s="9">
        <f t="shared" si="0"/>
        <v>11.211957214573133</v>
      </c>
      <c r="H21" s="9">
        <f t="shared" si="0"/>
        <v>3.4873247907873717</v>
      </c>
      <c r="I21" s="9">
        <f t="shared" si="0"/>
        <v>4.0529029440546038</v>
      </c>
      <c r="J21" s="20">
        <f t="shared" si="0"/>
        <v>2.6404562037787516</v>
      </c>
      <c r="K21" s="9">
        <f t="shared" si="0"/>
        <v>5.366363989618006</v>
      </c>
      <c r="L21" s="9">
        <f t="shared" si="0"/>
        <v>8.7055951978733503</v>
      </c>
      <c r="M21" s="9">
        <f t="shared" si="0"/>
        <v>11.304425409563912</v>
      </c>
      <c r="N21" s="9">
        <f t="shared" si="0"/>
        <v>3.8760396419289966</v>
      </c>
      <c r="O21" s="9">
        <f t="shared" si="0"/>
        <v>5.9736759761248148</v>
      </c>
      <c r="P21" s="9">
        <f t="shared" si="0"/>
        <v>3.3339068551814455</v>
      </c>
      <c r="Q21" s="9">
        <f t="shared" si="0"/>
        <v>0.79521025392148559</v>
      </c>
      <c r="R21" s="9">
        <f t="shared" si="0"/>
        <v>12.466044087855055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0.26753946057722633</v>
      </c>
      <c r="T21" s="9">
        <f t="shared" si="1"/>
        <v>4.3794570279464429</v>
      </c>
      <c r="U21" s="20">
        <f t="shared" si="1"/>
        <v>6.4396418762298735</v>
      </c>
      <c r="V21" s="9">
        <f t="shared" si="1"/>
        <v>6.5247084161410118</v>
      </c>
      <c r="W21" s="9">
        <f t="shared" si="1"/>
        <v>9.2861692723002811</v>
      </c>
      <c r="X21" s="9">
        <f t="shared" si="1"/>
        <v>16.388542227000258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10.403121590955532</v>
      </c>
      <c r="C22" s="9">
        <f t="shared" si="0"/>
        <v>22.951836393039681</v>
      </c>
      <c r="D22" s="9">
        <f t="shared" si="0"/>
        <v>12.891331993474541</v>
      </c>
      <c r="E22" s="9">
        <f t="shared" si="0"/>
        <v>76.530821437593374</v>
      </c>
      <c r="F22" s="9">
        <f t="shared" si="0"/>
        <v>3.9692169863800864</v>
      </c>
      <c r="G22" s="9">
        <f t="shared" si="0"/>
        <v>19.102484202237079</v>
      </c>
      <c r="H22" s="9">
        <f t="shared" si="0"/>
        <v>15.815198436767197</v>
      </c>
      <c r="I22" s="9">
        <f t="shared" si="0"/>
        <v>23.070455093650068</v>
      </c>
      <c r="J22" s="21">
        <f t="shared" si="0"/>
        <v>3.7266574059813706</v>
      </c>
      <c r="K22" s="9">
        <f t="shared" si="0"/>
        <v>3.0951957029151878</v>
      </c>
      <c r="L22" s="9">
        <f t="shared" si="0"/>
        <v>7.902489677063218</v>
      </c>
      <c r="M22" s="9">
        <f t="shared" si="0"/>
        <v>5.0228931913938624</v>
      </c>
      <c r="N22" s="9">
        <f t="shared" si="0"/>
        <v>3.8456880541004823</v>
      </c>
      <c r="O22" s="9">
        <f t="shared" si="0"/>
        <v>4.5615963611166599</v>
      </c>
      <c r="P22" s="9">
        <f t="shared" si="0"/>
        <v>2.9119559918604043</v>
      </c>
      <c r="Q22" s="9">
        <f t="shared" si="0"/>
        <v>-12.511185652257584</v>
      </c>
      <c r="R22" s="9">
        <f t="shared" si="0"/>
        <v>14.017312787402258</v>
      </c>
      <c r="S22" s="9">
        <f t="shared" si="1"/>
        <v>-5.1514544630193226</v>
      </c>
      <c r="T22" s="9">
        <f t="shared" si="1"/>
        <v>6.5042779378269966</v>
      </c>
      <c r="U22" s="21">
        <f t="shared" si="1"/>
        <v>1.887374277765308</v>
      </c>
      <c r="V22" s="9">
        <f t="shared" si="1"/>
        <v>10.374835137444126</v>
      </c>
      <c r="W22" s="9">
        <f t="shared" si="1"/>
        <v>25.238958975250348</v>
      </c>
      <c r="X22" s="9">
        <f t="shared" si="1"/>
        <v>45.698256201124778</v>
      </c>
      <c r="Y22" s="9" t="str">
        <f t="shared" si="1"/>
        <v>n.a.</v>
      </c>
    </row>
    <row r="23" spans="1:25">
      <c r="A23" s="29" t="s">
        <v>38</v>
      </c>
      <c r="B23" s="19">
        <f t="shared" si="2"/>
        <v>4.8179329094796497</v>
      </c>
      <c r="C23" s="9">
        <f t="shared" si="0"/>
        <v>2.7564360790693243</v>
      </c>
      <c r="D23" s="9">
        <f t="shared" si="0"/>
        <v>-4.2847973038133365</v>
      </c>
      <c r="E23" s="9">
        <f t="shared" si="0"/>
        <v>6.1303097070875445</v>
      </c>
      <c r="F23" s="9">
        <f t="shared" si="0"/>
        <v>5.6420959294363193</v>
      </c>
      <c r="G23" s="9">
        <f t="shared" si="0"/>
        <v>7.9924010289815994</v>
      </c>
      <c r="H23" s="9">
        <f t="shared" si="0"/>
        <v>-1.385840707461472</v>
      </c>
      <c r="I23" s="9">
        <f t="shared" si="0"/>
        <v>-3.1696474941655062</v>
      </c>
      <c r="J23" s="21">
        <f t="shared" si="0"/>
        <v>2.1784303494210011</v>
      </c>
      <c r="K23" s="9">
        <f t="shared" si="0"/>
        <v>6.35497446051696</v>
      </c>
      <c r="L23" s="9">
        <f t="shared" si="0"/>
        <v>9.0516105140382876</v>
      </c>
      <c r="M23" s="9">
        <f t="shared" si="0"/>
        <v>14.110242033220178</v>
      </c>
      <c r="N23" s="9">
        <f t="shared" si="0"/>
        <v>3.8890501807563149</v>
      </c>
      <c r="O23" s="9">
        <f t="shared" si="0"/>
        <v>6.5846757107917098</v>
      </c>
      <c r="P23" s="9">
        <f t="shared" si="0"/>
        <v>3.5152721327730507</v>
      </c>
      <c r="Q23" s="9">
        <f t="shared" si="0"/>
        <v>7.1005306387712075</v>
      </c>
      <c r="R23" s="9">
        <f t="shared" si="0"/>
        <v>11.807692459774799</v>
      </c>
      <c r="S23" s="9">
        <f t="shared" si="1"/>
        <v>2.6837332662119628</v>
      </c>
      <c r="T23" s="9">
        <f t="shared" si="1"/>
        <v>3.4818461542279522</v>
      </c>
      <c r="U23" s="21">
        <f t="shared" si="1"/>
        <v>8.4523559633951528</v>
      </c>
      <c r="V23" s="9">
        <f t="shared" si="1"/>
        <v>4.9160437017315761</v>
      </c>
      <c r="W23" s="9">
        <f t="shared" si="1"/>
        <v>3.0872162551875526</v>
      </c>
      <c r="X23" s="9">
        <f t="shared" si="1"/>
        <v>5.70745174276448</v>
      </c>
      <c r="Y23" s="9" t="str">
        <f t="shared" si="1"/>
        <v>n.a.</v>
      </c>
    </row>
    <row r="27" spans="1:25" ht="12.75">
      <c r="B27" s="7" t="str">
        <f>'Table of Contents'!B89</f>
        <v>Table 70: Capital Compensation as a Share of Nominal GDP, Nova Scotia, Business Sector Industries, 1997-2007</v>
      </c>
      <c r="K27" s="7" t="str">
        <f>B27 &amp; " (continued)"</f>
        <v>Table 70: Capital Compensation as a Share of Nominal GDP, Nova Scotia, Business Sector Industries, 1997-2007 (continued)</v>
      </c>
      <c r="V27" s="7" t="str">
        <f>K27</f>
        <v>Table 70: Capital Compensation as a Share of Nominal GDP, Nova Scotia, Business Sector Industries, 1997-2007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14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79</v>
      </c>
      <c r="C30" s="78"/>
      <c r="D30" s="78"/>
      <c r="E30" s="78"/>
      <c r="F30" s="78"/>
      <c r="G30" s="78"/>
      <c r="H30" s="78"/>
      <c r="I30" s="78"/>
      <c r="J30" s="78"/>
      <c r="K30" s="78" t="s">
        <v>79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79</v>
      </c>
      <c r="W30" s="76"/>
      <c r="X30" s="76"/>
      <c r="Y30" s="76"/>
    </row>
    <row r="31" spans="1:25">
      <c r="A31" s="5">
        <v>1997</v>
      </c>
      <c r="B31" s="28">
        <f>IF(ISERROR((B5/NGDP_NS!B5)*100),"..",(B5/NGDP_NS!B5)*100)</f>
        <v>37.337149930766941</v>
      </c>
      <c r="C31" s="22">
        <f>IF(ISERROR((C5/NGDP_NS!C5)*100),"..",(C5/NGDP_NS!C5)*100)</f>
        <v>34.769939431263445</v>
      </c>
      <c r="D31" s="24">
        <f>IF(ISERROR((D5/NGDP_NS!D5)*100),"..",(D5/NGDP_NS!D5)*100)</f>
        <v>45.807246350812363</v>
      </c>
      <c r="E31" s="24">
        <f>IF(ISERROR((E5/NGDP_NS!E5)*100),"..",(E5/NGDP_NS!E5)*100)</f>
        <v>49.115593254741228</v>
      </c>
      <c r="F31" s="24">
        <f>IF(ISERROR((F5/NGDP_NS!F5)*100),"..",(F5/NGDP_NS!F5)*100)</f>
        <v>73.196850813037003</v>
      </c>
      <c r="G31" s="24">
        <f>IF(ISERROR((G5/NGDP_NS!G5)*100),"..",(G5/NGDP_NS!G5)*100)</f>
        <v>11.667213719681879</v>
      </c>
      <c r="H31" s="24">
        <f>IF(ISERROR((H5/NGDP_NS!H5)*100),"..",(H5/NGDP_NS!H5)*100)</f>
        <v>32.369764696433883</v>
      </c>
      <c r="I31" s="24">
        <f>IF(ISERROR((I5/NGDP_NS!I5)*100),"..",(I5/NGDP_NS!I5)*100)</f>
        <v>30.300099571046257</v>
      </c>
      <c r="J31" s="23">
        <f>IF(ISERROR((J5/NGDP_NS!J5)*100),"..",(J5/NGDP_NS!J5)*100)</f>
        <v>35.814849936920076</v>
      </c>
      <c r="K31" s="24">
        <f>IF(ISERROR((K5/NGDP_NS!K5)*100),"..",(K5/NGDP_NS!K5)*100)</f>
        <v>38.730337917387494</v>
      </c>
      <c r="L31" s="24">
        <f>IF(ISERROR((L5/NGDP_NS!L5)*100),"..",(L5/NGDP_NS!L5)*100)</f>
        <v>31.652940609903418</v>
      </c>
      <c r="M31" s="24">
        <f>IF(ISERROR((M5/NGDP_NS!M5)*100),"..",(M5/NGDP_NS!M5)*100)</f>
        <v>17.105618678121107</v>
      </c>
      <c r="N31" s="24">
        <f>IF(ISERROR((N5/NGDP_NS!N5)*100),"..",(N5/NGDP_NS!N5)*100)</f>
        <v>26.960000408732572</v>
      </c>
      <c r="O31" s="24">
        <f>IF(ISERROR((O5/NGDP_NS!O5)*100),"..",(O5/NGDP_NS!O5)*100)</f>
        <v>57.889408967643675</v>
      </c>
      <c r="P31" s="24">
        <f>IF(ISERROR((P5/NGDP_NS!P5)*100),"..",(P5/NGDP_NS!P5)*100)</f>
        <v>62.608663995594483</v>
      </c>
      <c r="Q31" s="24">
        <f>IF(ISERROR((Q5/NGDP_NS!Q5)*100),"..",(Q5/NGDP_NS!Q5)*100)</f>
        <v>33.329868807982272</v>
      </c>
      <c r="R31" s="24">
        <f>IF(ISERROR((R5/NGDP_NS!R5)*100),"..",(R5/NGDP_NS!R5)*100)</f>
        <v>20.783266157578275</v>
      </c>
      <c r="S31" s="24">
        <f>IF(ISERROR((S5/NGDP_NS!S5)*100),"..",(S5/NGDP_NS!S5)*100)</f>
        <v>39.105515608481788</v>
      </c>
      <c r="T31" s="24">
        <f>IF(ISERROR((T5/NGDP_NS!T5)*100),"..",(T5/NGDP_NS!T5)*100)</f>
        <v>23.086224227528238</v>
      </c>
      <c r="U31" s="23">
        <f>IF(ISERROR((U5/NGDP_NS!U5)*100),"..",(U5/NGDP_NS!U5)*100)</f>
        <v>33.735173756377776</v>
      </c>
      <c r="V31" s="24">
        <f>IF(ISERROR((V5/NGDP_NS!V5)*100),"..",(V5/NGDP_NS!V5)*100)</f>
        <v>37.220186087314708</v>
      </c>
      <c r="W31" s="24">
        <f>IF(ISERROR((W5/NGDP_NS!W5)*100),"..",(W5/NGDP_NS!W5)*100)</f>
        <v>41.205725567472548</v>
      </c>
      <c r="X31" s="24">
        <f>IF(ISERROR((X5/NGDP_NS!X5)*100),"..",(X5/NGDP_NS!X5)*100)</f>
        <v>62.934980010953304</v>
      </c>
      <c r="Y31" s="11" t="str">
        <f>IF(ISERROR((Y5/NGDP_NS!Y5)*100),"..",(Y5/NGDP_NS!Y5)*100)</f>
        <v>..</v>
      </c>
    </row>
    <row r="32" spans="1:25">
      <c r="A32" s="5">
        <v>1998</v>
      </c>
      <c r="B32" s="28">
        <f>IF(ISERROR((B6/NGDP_NS!B6)*100),"..",(B6/NGDP_NS!B6)*100)</f>
        <v>36.369130101114315</v>
      </c>
      <c r="C32" s="22">
        <f>IF(ISERROR((C6/NGDP_NS!C6)*100),"..",(C6/NGDP_NS!C6)*100)</f>
        <v>35.410096454462369</v>
      </c>
      <c r="D32" s="24">
        <f>IF(ISERROR((D6/NGDP_NS!D6)*100),"..",(D6/NGDP_NS!D6)*100)</f>
        <v>40.793071751082536</v>
      </c>
      <c r="E32" s="24">
        <f>IF(ISERROR((E6/NGDP_NS!E6)*100),"..",(E6/NGDP_NS!E6)*100)</f>
        <v>52.962268314210057</v>
      </c>
      <c r="F32" s="24">
        <f>IF(ISERROR((F6/NGDP_NS!F6)*100),"..",(F6/NGDP_NS!F6)*100)</f>
        <v>74.852387907759038</v>
      </c>
      <c r="G32" s="24">
        <f>IF(ISERROR((G6/NGDP_NS!G6)*100),"..",(G6/NGDP_NS!G6)*100)</f>
        <v>13.789440715883666</v>
      </c>
      <c r="H32" s="24">
        <f>IF(ISERROR((H6/NGDP_NS!H6)*100),"..",(H6/NGDP_NS!H6)*100)</f>
        <v>34.511244110285361</v>
      </c>
      <c r="I32" s="24">
        <f>IF(ISERROR((I6/NGDP_NS!I6)*100),"..",(I6/NGDP_NS!I6)*100)</f>
        <v>36.951002894359171</v>
      </c>
      <c r="J32" s="23">
        <f>IF(ISERROR((J6/NGDP_NS!J6)*100),"..",(J6/NGDP_NS!J6)*100)</f>
        <v>29.739961884453166</v>
      </c>
      <c r="K32" s="24">
        <f>IF(ISERROR((K6/NGDP_NS!K6)*100),"..",(K6/NGDP_NS!K6)*100)</f>
        <v>36.895382083524581</v>
      </c>
      <c r="L32" s="24">
        <f>IF(ISERROR((L6/NGDP_NS!L6)*100),"..",(L6/NGDP_NS!L6)*100)</f>
        <v>30.350622915179095</v>
      </c>
      <c r="M32" s="24">
        <f>IF(ISERROR((M6/NGDP_NS!M6)*100),"..",(M6/NGDP_NS!M6)*100)</f>
        <v>14.417354862566251</v>
      </c>
      <c r="N32" s="24">
        <f>IF(ISERROR((N6/NGDP_NS!N6)*100),"..",(N6/NGDP_NS!N6)*100)</f>
        <v>22.886587171182459</v>
      </c>
      <c r="O32" s="24">
        <f>IF(ISERROR((O6/NGDP_NS!O6)*100),"..",(O6/NGDP_NS!O6)*100)</f>
        <v>58.305085722850592</v>
      </c>
      <c r="P32" s="24">
        <f>IF(ISERROR((P6/NGDP_NS!P6)*100),"..",(P6/NGDP_NS!P6)*100)</f>
        <v>62.705742421857238</v>
      </c>
      <c r="Q32" s="24">
        <f>IF(ISERROR((Q6/NGDP_NS!Q6)*100),"..",(Q6/NGDP_NS!Q6)*100)</f>
        <v>31.241898968252592</v>
      </c>
      <c r="R32" s="24">
        <f>IF(ISERROR((R6/NGDP_NS!R6)*100),"..",(R6/NGDP_NS!R6)*100)</f>
        <v>19.267613009407327</v>
      </c>
      <c r="S32" s="24">
        <f>IF(ISERROR((S6/NGDP_NS!S6)*100),"..",(S6/NGDP_NS!S6)*100)</f>
        <v>25.492689775860498</v>
      </c>
      <c r="T32" s="24">
        <f>IF(ISERROR((T6/NGDP_NS!T6)*100),"..",(T6/NGDP_NS!T6)*100)</f>
        <v>23.247530797890079</v>
      </c>
      <c r="U32" s="23">
        <f>IF(ISERROR((U6/NGDP_NS!U6)*100),"..",(U6/NGDP_NS!U6)*100)</f>
        <v>29.877891217589276</v>
      </c>
      <c r="V32" s="24">
        <f>IF(ISERROR((V6/NGDP_NS!V6)*100),"..",(V6/NGDP_NS!V6)*100)</f>
        <v>36.288705144026025</v>
      </c>
      <c r="W32" s="24">
        <f>IF(ISERROR((W6/NGDP_NS!W6)*100),"..",(W6/NGDP_NS!W6)*100)</f>
        <v>42.95103766773034</v>
      </c>
      <c r="X32" s="24">
        <f>IF(ISERROR((X6/NGDP_NS!X6)*100),"..",(X6/NGDP_NS!X6)*100)</f>
        <v>66.869824157843652</v>
      </c>
      <c r="Y32" s="11" t="str">
        <f>IF(ISERROR((Y6/NGDP_NS!Y6)*100),"..",(Y6/NGDP_NS!Y6)*100)</f>
        <v>..</v>
      </c>
    </row>
    <row r="33" spans="1:25">
      <c r="A33" s="5">
        <v>1999</v>
      </c>
      <c r="B33" s="28">
        <f>IF(ISERROR((B7/NGDP_NS!B7)*100),"..",(B7/NGDP_NS!B7)*100)</f>
        <v>37.467131010049854</v>
      </c>
      <c r="C33" s="22">
        <f>IF(ISERROR((C7/NGDP_NS!C7)*100),"..",(C7/NGDP_NS!C7)*100)</f>
        <v>37.575073933035974</v>
      </c>
      <c r="D33" s="24">
        <f>IF(ISERROR((D7/NGDP_NS!D7)*100),"..",(D7/NGDP_NS!D7)*100)</f>
        <v>45.923146751008588</v>
      </c>
      <c r="E33" s="24">
        <f>IF(ISERROR((E7/NGDP_NS!E7)*100),"..",(E7/NGDP_NS!E7)*100)</f>
        <v>44.915296874213887</v>
      </c>
      <c r="F33" s="24">
        <f>IF(ISERROR((F7/NGDP_NS!F7)*100),"..",(F7/NGDP_NS!F7)*100)</f>
        <v>75.727197362504342</v>
      </c>
      <c r="G33" s="24">
        <f>IF(ISERROR((G7/NGDP_NS!G7)*100),"..",(G7/NGDP_NS!G7)*100)</f>
        <v>15.954028568453344</v>
      </c>
      <c r="H33" s="24">
        <f>IF(ISERROR((H7/NGDP_NS!H7)*100),"..",(H7/NGDP_NS!H7)*100)</f>
        <v>38.977648345335183</v>
      </c>
      <c r="I33" s="24">
        <f>IF(ISERROR((I7/NGDP_NS!I7)*100),"..",(I7/NGDP_NS!I7)*100)</f>
        <v>42.563408090557772</v>
      </c>
      <c r="J33" s="23">
        <f>IF(ISERROR((J7/NGDP_NS!J7)*100),"..",(J7/NGDP_NS!J7)*100)</f>
        <v>32.395524998180804</v>
      </c>
      <c r="K33" s="24">
        <f>IF(ISERROR((K7/NGDP_NS!K7)*100),"..",(K7/NGDP_NS!K7)*100)</f>
        <v>37.402567718543345</v>
      </c>
      <c r="L33" s="24">
        <f>IF(ISERROR((L7/NGDP_NS!L7)*100),"..",(L7/NGDP_NS!L7)*100)</f>
        <v>35.210329062031462</v>
      </c>
      <c r="M33" s="24">
        <f>IF(ISERROR((M7/NGDP_NS!M7)*100),"..",(M7/NGDP_NS!M7)*100)</f>
        <v>13.602173926270247</v>
      </c>
      <c r="N33" s="24">
        <f>IF(ISERROR((N7/NGDP_NS!N7)*100),"..",(N7/NGDP_NS!N7)*100)</f>
        <v>22.316032532592608</v>
      </c>
      <c r="O33" s="24">
        <f>IF(ISERROR((O7/NGDP_NS!O7)*100),"..",(O7/NGDP_NS!O7)*100)</f>
        <v>60.277109248623326</v>
      </c>
      <c r="P33" s="24">
        <f>IF(ISERROR((P7/NGDP_NS!P7)*100),"..",(P7/NGDP_NS!P7)*100)</f>
        <v>63.094378955480543</v>
      </c>
      <c r="Q33" s="24">
        <f>IF(ISERROR((Q7/NGDP_NS!Q7)*100),"..",(Q7/NGDP_NS!Q7)*100)</f>
        <v>26.044892865303819</v>
      </c>
      <c r="R33" s="24">
        <f>IF(ISERROR((R7/NGDP_NS!R7)*100),"..",(R7/NGDP_NS!R7)*100)</f>
        <v>18.022193548387101</v>
      </c>
      <c r="S33" s="24">
        <f>IF(ISERROR((S7/NGDP_NS!S7)*100),"..",(S7/NGDP_NS!S7)*100)</f>
        <v>29.805384730763464</v>
      </c>
      <c r="T33" s="24">
        <f>IF(ISERROR((T7/NGDP_NS!T7)*100),"..",(T7/NGDP_NS!T7)*100)</f>
        <v>24.216284182766195</v>
      </c>
      <c r="U33" s="23">
        <f>IF(ISERROR((U7/NGDP_NS!U7)*100),"..",(U7/NGDP_NS!U7)*100)</f>
        <v>32.540185515930176</v>
      </c>
      <c r="V33" s="24">
        <f>IF(ISERROR((V7/NGDP_NS!V7)*100),"..",(V7/NGDP_NS!V7)*100)</f>
        <v>37.42001580769567</v>
      </c>
      <c r="W33" s="24">
        <f>IF(ISERROR((W7/NGDP_NS!W7)*100),"..",(W7/NGDP_NS!W7)*100)</f>
        <v>44.950856910204685</v>
      </c>
      <c r="X33" s="24">
        <f>IF(ISERROR((X7/NGDP_NS!X7)*100),"..",(X7/NGDP_NS!X7)*100)</f>
        <v>69.694213159534442</v>
      </c>
      <c r="Y33" s="11" t="str">
        <f>IF(ISERROR((Y7/NGDP_NS!Y7)*100),"..",(Y7/NGDP_NS!Y7)*100)</f>
        <v>..</v>
      </c>
    </row>
    <row r="34" spans="1:25">
      <c r="A34" s="5">
        <v>2000</v>
      </c>
      <c r="B34" s="28">
        <f>IF(ISERROR((B8/NGDP_NS!B8)*100),"..",(B8/NGDP_NS!B8)*100)</f>
        <v>39.30225318543981</v>
      </c>
      <c r="C34" s="22">
        <f>IF(ISERROR((C8/NGDP_NS!C8)*100),"..",(C8/NGDP_NS!C8)*100)</f>
        <v>44.786833331019885</v>
      </c>
      <c r="D34" s="24">
        <f>IF(ISERROR((D8/NGDP_NS!D8)*100),"..",(D8/NGDP_NS!D8)*100)</f>
        <v>48.315352163512472</v>
      </c>
      <c r="E34" s="24">
        <f>IF(ISERROR((E8/NGDP_NS!E8)*100),"..",(E8/NGDP_NS!E8)*100)</f>
        <v>83.509507538542636</v>
      </c>
      <c r="F34" s="24">
        <f>IF(ISERROR((F8/NGDP_NS!F8)*100),"..",(F8/NGDP_NS!F8)*100)</f>
        <v>74.380040929336715</v>
      </c>
      <c r="G34" s="24">
        <f>IF(ISERROR((G8/NGDP_NS!G8)*100),"..",(G8/NGDP_NS!G8)*100)</f>
        <v>15.691536192605271</v>
      </c>
      <c r="H34" s="24">
        <f>IF(ISERROR((H8/NGDP_NS!H8)*100),"..",(H8/NGDP_NS!H8)*100)</f>
        <v>37.186588977869562</v>
      </c>
      <c r="I34" s="24">
        <f>IF(ISERROR((I8/NGDP_NS!I8)*100),"..",(I8/NGDP_NS!I8)*100)</f>
        <v>41.208847124831557</v>
      </c>
      <c r="J34" s="23">
        <f>IF(ISERROR((J8/NGDP_NS!J8)*100),"..",(J8/NGDP_NS!J8)*100)</f>
        <v>30.243111557006131</v>
      </c>
      <c r="K34" s="24">
        <f>IF(ISERROR((K8/NGDP_NS!K8)*100),"..",(K8/NGDP_NS!K8)*100)</f>
        <v>35.690362067182477</v>
      </c>
      <c r="L34" s="24">
        <f>IF(ISERROR((L8/NGDP_NS!L8)*100),"..",(L8/NGDP_NS!L8)*100)</f>
        <v>32.862185729780109</v>
      </c>
      <c r="M34" s="24">
        <f>IF(ISERROR((M8/NGDP_NS!M8)*100),"..",(M8/NGDP_NS!M8)*100)</f>
        <v>16.22743343061499</v>
      </c>
      <c r="N34" s="24">
        <f>IF(ISERROR((N8/NGDP_NS!N8)*100),"..",(N8/NGDP_NS!N8)*100)</f>
        <v>25.098936991444749</v>
      </c>
      <c r="O34" s="24">
        <f>IF(ISERROR((O8/NGDP_NS!O8)*100),"..",(O8/NGDP_NS!O8)*100)</f>
        <v>58.545339024246637</v>
      </c>
      <c r="P34" s="24">
        <f>IF(ISERROR((P8/NGDP_NS!P8)*100),"..",(P8/NGDP_NS!P8)*100)</f>
        <v>59.658629389287654</v>
      </c>
      <c r="Q34" s="24">
        <f>IF(ISERROR((Q8/NGDP_NS!Q8)*100),"..",(Q8/NGDP_NS!Q8)*100)</f>
        <v>21.273837482386096</v>
      </c>
      <c r="R34" s="24">
        <f>IF(ISERROR((R8/NGDP_NS!R8)*100),"..",(R8/NGDP_NS!R8)*100)</f>
        <v>18.357497433589746</v>
      </c>
      <c r="S34" s="24">
        <f>IF(ISERROR((S8/NGDP_NS!S8)*100),"..",(S8/NGDP_NS!S8)*100)</f>
        <v>31.514671419612505</v>
      </c>
      <c r="T34" s="24">
        <f>IF(ISERROR((T8/NGDP_NS!T8)*100),"..",(T8/NGDP_NS!T8)*100)</f>
        <v>23.38295002678289</v>
      </c>
      <c r="U34" s="23">
        <f>IF(ISERROR((U8/NGDP_NS!U8)*100),"..",(U8/NGDP_NS!U8)*100)</f>
        <v>28.683854282423777</v>
      </c>
      <c r="V34" s="24">
        <f>IF(ISERROR((V8/NGDP_NS!V8)*100),"..",(V8/NGDP_NS!V8)*100)</f>
        <v>39.129608703373968</v>
      </c>
      <c r="W34" s="24">
        <f>IF(ISERROR((W8/NGDP_NS!W8)*100),"..",(W8/NGDP_NS!W8)*100)</f>
        <v>53.01788334292025</v>
      </c>
      <c r="X34" s="24">
        <f>IF(ISERROR((X8/NGDP_NS!X8)*100),"..",(X8/NGDP_NS!X8)*100)</f>
        <v>84.465740278460402</v>
      </c>
      <c r="Y34" s="11" t="str">
        <f>IF(ISERROR((Y8/NGDP_NS!Y8)*100),"..",(Y8/NGDP_NS!Y8)*100)</f>
        <v>..</v>
      </c>
    </row>
    <row r="35" spans="1:25">
      <c r="A35" s="5">
        <v>2001</v>
      </c>
      <c r="B35" s="28">
        <f>IF(ISERROR((B9/NGDP_NS!B9)*100),"..",(B9/NGDP_NS!B9)*100)</f>
        <v>40.335885236892963</v>
      </c>
      <c r="C35" s="22">
        <f>IF(ISERROR((C9/NGDP_NS!C9)*100),"..",(C9/NGDP_NS!C9)*100)</f>
        <v>47.138671088039764</v>
      </c>
      <c r="D35" s="24">
        <f>IF(ISERROR((D9/NGDP_NS!D9)*100),"..",(D9/NGDP_NS!D9)*100)</f>
        <v>49.574247828677656</v>
      </c>
      <c r="E35" s="24">
        <f>IF(ISERROR((E9/NGDP_NS!E9)*100),"..",(E9/NGDP_NS!E9)*100)</f>
        <v>86.177970258511252</v>
      </c>
      <c r="F35" s="24">
        <f>IF(ISERROR((F9/NGDP_NS!F9)*100),"..",(F9/NGDP_NS!F9)*100)</f>
        <v>73.593427935737836</v>
      </c>
      <c r="G35" s="24">
        <f>IF(ISERROR((G9/NGDP_NS!G9)*100),"..",(G9/NGDP_NS!G9)*100)</f>
        <v>18.488153686070831</v>
      </c>
      <c r="H35" s="24">
        <f>IF(ISERROR((H9/NGDP_NS!H9)*100),"..",(H9/NGDP_NS!H9)*100)</f>
        <v>39.34071556114219</v>
      </c>
      <c r="I35" s="24">
        <f>IF(ISERROR((I9/NGDP_NS!I9)*100),"..",(I9/NGDP_NS!I9)*100)</f>
        <v>42.342119698247643</v>
      </c>
      <c r="J35" s="23">
        <f>IF(ISERROR((J9/NGDP_NS!J9)*100),"..",(J9/NGDP_NS!J9)*100)</f>
        <v>33.639104669259389</v>
      </c>
      <c r="K35" s="24">
        <f>IF(ISERROR((K9/NGDP_NS!K9)*100),"..",(K9/NGDP_NS!K9)*100)</f>
        <v>35.863126263770909</v>
      </c>
      <c r="L35" s="24">
        <f>IF(ISERROR((L9/NGDP_NS!L9)*100),"..",(L9/NGDP_NS!L9)*100)</f>
        <v>33.085861056751476</v>
      </c>
      <c r="M35" s="24">
        <f>IF(ISERROR((M9/NGDP_NS!M9)*100),"..",(M9/NGDP_NS!M9)*100)</f>
        <v>22.215829215388876</v>
      </c>
      <c r="N35" s="24">
        <f>IF(ISERROR((N9/NGDP_NS!N9)*100),"..",(N9/NGDP_NS!N9)*100)</f>
        <v>24.978396263542681</v>
      </c>
      <c r="O35" s="24">
        <f>IF(ISERROR((O9/NGDP_NS!O9)*100),"..",(O9/NGDP_NS!O9)*100)</f>
        <v>59.472123242900054</v>
      </c>
      <c r="P35" s="24">
        <f>IF(ISERROR((P9/NGDP_NS!P9)*100),"..",(P9/NGDP_NS!P9)*100)</f>
        <v>56.782789385757852</v>
      </c>
      <c r="Q35" s="24">
        <f>IF(ISERROR((Q9/NGDP_NS!Q9)*100),"..",(Q9/NGDP_NS!Q9)*100)</f>
        <v>20.011641966191842</v>
      </c>
      <c r="R35" s="24">
        <f>IF(ISERROR((R9/NGDP_NS!R9)*100),"..",(R9/NGDP_NS!R9)*100)</f>
        <v>18.37643258134684</v>
      </c>
      <c r="S35" s="24">
        <f>IF(ISERROR((S9/NGDP_NS!S9)*100),"..",(S9/NGDP_NS!S9)*100)</f>
        <v>30.662500274425724</v>
      </c>
      <c r="T35" s="24">
        <f>IF(ISERROR((T9/NGDP_NS!T9)*100),"..",(T9/NGDP_NS!T9)*100)</f>
        <v>22.972653827529676</v>
      </c>
      <c r="U35" s="23">
        <f>IF(ISERROR((U9/NGDP_NS!U9)*100),"..",(U9/NGDP_NS!U9)*100)</f>
        <v>30.239092101712583</v>
      </c>
      <c r="V35" s="24">
        <f>IF(ISERROR((V9/NGDP_NS!V9)*100),"..",(V9/NGDP_NS!V9)*100)</f>
        <v>40.31860446378726</v>
      </c>
      <c r="W35" s="24">
        <f>IF(ISERROR((W9/NGDP_NS!W9)*100),"..",(W9/NGDP_NS!W9)*100)</f>
        <v>55.883043615766134</v>
      </c>
      <c r="X35" s="24">
        <f>IF(ISERROR((X9/NGDP_NS!X9)*100),"..",(X9/NGDP_NS!X9)*100)</f>
        <v>84.635981278545543</v>
      </c>
      <c r="Y35" s="11" t="str">
        <f>IF(ISERROR((Y9/NGDP_NS!Y9)*100),"..",(Y9/NGDP_NS!Y9)*100)</f>
        <v>..</v>
      </c>
    </row>
    <row r="36" spans="1:25">
      <c r="A36" s="5">
        <v>2002</v>
      </c>
      <c r="B36" s="28">
        <f>IF(ISERROR((B10/NGDP_NS!B10)*100),"..",(B10/NGDP_NS!B10)*100)</f>
        <v>39.123851243489689</v>
      </c>
      <c r="C36" s="22">
        <f>IF(ISERROR((C10/NGDP_NS!C10)*100),"..",(C10/NGDP_NS!C10)*100)</f>
        <v>44.974694442052119</v>
      </c>
      <c r="D36" s="24">
        <f>IF(ISERROR((D10/NGDP_NS!D10)*100),"..",(D10/NGDP_NS!D10)*100)</f>
        <v>51.519245900857577</v>
      </c>
      <c r="E36" s="24">
        <f>IF(ISERROR((E10/NGDP_NS!E10)*100),"..",(E10/NGDP_NS!E10)*100)</f>
        <v>82.051679509747501</v>
      </c>
      <c r="F36" s="24">
        <f>IF(ISERROR((F10/NGDP_NS!F10)*100),"..",(F10/NGDP_NS!F10)*100)</f>
        <v>74.580830074056166</v>
      </c>
      <c r="G36" s="24">
        <f>IF(ISERROR((G10/NGDP_NS!G10)*100),"..",(G10/NGDP_NS!G10)*100)</f>
        <v>17.659066285649121</v>
      </c>
      <c r="H36" s="24">
        <f>IF(ISERROR((H10/NGDP_NS!H10)*100),"..",(H10/NGDP_NS!H10)*100)</f>
        <v>37.596970417472839</v>
      </c>
      <c r="I36" s="24">
        <f>IF(ISERROR((I10/NGDP_NS!I10)*100),"..",(I10/NGDP_NS!I10)*100)</f>
        <v>35.823710015305295</v>
      </c>
      <c r="J36" s="23">
        <f>IF(ISERROR((J10/NGDP_NS!J10)*100),"..",(J10/NGDP_NS!J10)*100)</f>
        <v>40.397684003697215</v>
      </c>
      <c r="K36" s="24">
        <f>IF(ISERROR((K10/NGDP_NS!K10)*100),"..",(K10/NGDP_NS!K10)*100)</f>
        <v>35.41854237118487</v>
      </c>
      <c r="L36" s="24">
        <f>IF(ISERROR((L10/NGDP_NS!L10)*100),"..",(L10/NGDP_NS!L10)*100)</f>
        <v>32.547080340199216</v>
      </c>
      <c r="M36" s="24">
        <f>IF(ISERROR((M10/NGDP_NS!M10)*100),"..",(M10/NGDP_NS!M10)*100)</f>
        <v>22.829973086664911</v>
      </c>
      <c r="N36" s="24">
        <f>IF(ISERROR((N10/NGDP_NS!N10)*100),"..",(N10/NGDP_NS!N10)*100)</f>
        <v>23.468221437324594</v>
      </c>
      <c r="O36" s="24">
        <f>IF(ISERROR((O10/NGDP_NS!O10)*100),"..",(O10/NGDP_NS!O10)*100)</f>
        <v>60.724001708179628</v>
      </c>
      <c r="P36" s="24">
        <f>IF(ISERROR((P10/NGDP_NS!P10)*100),"..",(P10/NGDP_NS!P10)*100)</f>
        <v>57.23442388893951</v>
      </c>
      <c r="Q36" s="24">
        <f>IF(ISERROR((Q10/NGDP_NS!Q10)*100),"..",(Q10/NGDP_NS!Q10)*100)</f>
        <v>20.712972743680812</v>
      </c>
      <c r="R36" s="24">
        <f>IF(ISERROR((R10/NGDP_NS!R10)*100),"..",(R10/NGDP_NS!R10)*100)</f>
        <v>19.221719339259504</v>
      </c>
      <c r="S36" s="24">
        <f>IF(ISERROR((S10/NGDP_NS!S10)*100),"..",(S10/NGDP_NS!S10)*100)</f>
        <v>30.513230141363163</v>
      </c>
      <c r="T36" s="24">
        <f>IF(ISERROR((T10/NGDP_NS!T10)*100),"..",(T10/NGDP_NS!T10)*100)</f>
        <v>23.021736087249764</v>
      </c>
      <c r="U36" s="23">
        <f>IF(ISERROR((U10/NGDP_NS!U10)*100),"..",(U10/NGDP_NS!U10)*100)</f>
        <v>28.082519809979011</v>
      </c>
      <c r="V36" s="24">
        <f>IF(ISERROR((V10/NGDP_NS!V10)*100),"..",(V10/NGDP_NS!V10)*100)</f>
        <v>39.02417743060537</v>
      </c>
      <c r="W36" s="24">
        <f>IF(ISERROR((W10/NGDP_NS!W10)*100),"..",(W10/NGDP_NS!W10)*100)</f>
        <v>52.809850580572828</v>
      </c>
      <c r="X36" s="24">
        <f>IF(ISERROR((X10/NGDP_NS!X10)*100),"..",(X10/NGDP_NS!X10)*100)</f>
        <v>82.267850198926851</v>
      </c>
      <c r="Y36" s="11" t="str">
        <f>IF(ISERROR((Y10/NGDP_NS!Y10)*100),"..",(Y10/NGDP_NS!Y10)*100)</f>
        <v>..</v>
      </c>
    </row>
    <row r="37" spans="1:25">
      <c r="A37" s="5">
        <v>2003</v>
      </c>
      <c r="B37" s="28">
        <f>IF(ISERROR((B11/NGDP_NS!B11)*100),"..",(B11/NGDP_NS!B11)*100)</f>
        <v>41.110206897165874</v>
      </c>
      <c r="C37" s="22">
        <f>IF(ISERROR((C11/NGDP_NS!C11)*100),"..",(C11/NGDP_NS!C11)*100)</f>
        <v>49.35138522166482</v>
      </c>
      <c r="D37" s="24">
        <f>IF(ISERROR((D11/NGDP_NS!D11)*100),"..",(D11/NGDP_NS!D11)*100)</f>
        <v>47.201889876430194</v>
      </c>
      <c r="E37" s="24">
        <f>IF(ISERROR((E11/NGDP_NS!E11)*100),"..",(E11/NGDP_NS!E11)*100)</f>
        <v>88.476023339138834</v>
      </c>
      <c r="F37" s="24">
        <f>IF(ISERROR((F11/NGDP_NS!F11)*100),"..",(F11/NGDP_NS!F11)*100)</f>
        <v>78.255910156097713</v>
      </c>
      <c r="G37" s="24">
        <f>IF(ISERROR((G11/NGDP_NS!G11)*100),"..",(G11/NGDP_NS!G11)*100)</f>
        <v>18.14715192640654</v>
      </c>
      <c r="H37" s="24">
        <f>IF(ISERROR((H11/NGDP_NS!H11)*100),"..",(H11/NGDP_NS!H11)*100)</f>
        <v>39.738548248301356</v>
      </c>
      <c r="I37" s="24">
        <f>IF(ISERROR((I11/NGDP_NS!I11)*100),"..",(I11/NGDP_NS!I11)*100)</f>
        <v>39.45802483262122</v>
      </c>
      <c r="J37" s="23">
        <f>IF(ISERROR((J11/NGDP_NS!J11)*100),"..",(J11/NGDP_NS!J11)*100)</f>
        <v>40.248995527099432</v>
      </c>
      <c r="K37" s="24">
        <f>IF(ISERROR((K11/NGDP_NS!K11)*100),"..",(K11/NGDP_NS!K11)*100)</f>
        <v>35.556837846817025</v>
      </c>
      <c r="L37" s="24">
        <f>IF(ISERROR((L11/NGDP_NS!L11)*100),"..",(L11/NGDP_NS!L11)*100)</f>
        <v>35.639890461378997</v>
      </c>
      <c r="M37" s="24">
        <f>IF(ISERROR((M11/NGDP_NS!M11)*100),"..",(M11/NGDP_NS!M11)*100)</f>
        <v>24.576546207981011</v>
      </c>
      <c r="N37" s="24">
        <f>IF(ISERROR((N11/NGDP_NS!N11)*100),"..",(N11/NGDP_NS!N11)*100)</f>
        <v>19.085643020409769</v>
      </c>
      <c r="O37" s="24">
        <f>IF(ISERROR((O11/NGDP_NS!O11)*100),"..",(O11/NGDP_NS!O11)*100)</f>
        <v>60.770070191338455</v>
      </c>
      <c r="P37" s="24">
        <f>IF(ISERROR((P11/NGDP_NS!P11)*100),"..",(P11/NGDP_NS!P11)*100)</f>
        <v>58.471312907292919</v>
      </c>
      <c r="Q37" s="24">
        <f>IF(ISERROR((Q11/NGDP_NS!Q11)*100),"..",(Q11/NGDP_NS!Q11)*100)</f>
        <v>22.713979333203362</v>
      </c>
      <c r="R37" s="24">
        <f>IF(ISERROR((R11/NGDP_NS!R11)*100),"..",(R11/NGDP_NS!R11)*100)</f>
        <v>21.415412336106044</v>
      </c>
      <c r="S37" s="24">
        <f>IF(ISERROR((S11/NGDP_NS!S11)*100),"..",(S11/NGDP_NS!S11)*100)</f>
        <v>33.240316780317173</v>
      </c>
      <c r="T37" s="24">
        <f>IF(ISERROR((T11/NGDP_NS!T11)*100),"..",(T11/NGDP_NS!T11)*100)</f>
        <v>22.991251724180785</v>
      </c>
      <c r="U37" s="23">
        <f>IF(ISERROR((U11/NGDP_NS!U11)*100),"..",(U11/NGDP_NS!U11)*100)</f>
        <v>23.674169259552606</v>
      </c>
      <c r="V37" s="24">
        <f>IF(ISERROR((V11/NGDP_NS!V11)*100),"..",(V11/NGDP_NS!V11)*100)</f>
        <v>41.071387974681279</v>
      </c>
      <c r="W37" s="24">
        <f>IF(ISERROR((W11/NGDP_NS!W11)*100),"..",(W11/NGDP_NS!W11)*100)</f>
        <v>58.955829005150697</v>
      </c>
      <c r="X37" s="24">
        <f>IF(ISERROR((X11/NGDP_NS!X11)*100),"..",(X11/NGDP_NS!X11)*100)</f>
        <v>87.072244830244657</v>
      </c>
      <c r="Y37" s="11" t="str">
        <f>IF(ISERROR((Y11/NGDP_NS!Y11)*100),"..",(Y11/NGDP_NS!Y11)*100)</f>
        <v>..</v>
      </c>
    </row>
    <row r="38" spans="1:25">
      <c r="A38" s="5">
        <v>2004</v>
      </c>
      <c r="B38" s="28">
        <f>IF(ISERROR((B12/NGDP_NS!B12)*100),"..",(B12/NGDP_NS!B12)*100)</f>
        <v>40.96575181969839</v>
      </c>
      <c r="C38" s="22">
        <f>IF(ISERROR((C12/NGDP_NS!C12)*100),"..",(C12/NGDP_NS!C12)*100)</f>
        <v>48.246475038291294</v>
      </c>
      <c r="D38" s="24">
        <f>IF(ISERROR((D12/NGDP_NS!D12)*100),"..",(D12/NGDP_NS!D12)*100)</f>
        <v>41.583016132700855</v>
      </c>
      <c r="E38" s="24">
        <f>IF(ISERROR((E12/NGDP_NS!E12)*100),"..",(E12/NGDP_NS!E12)*100)</f>
        <v>88.409943158526488</v>
      </c>
      <c r="F38" s="24">
        <f>IF(ISERROR((F12/NGDP_NS!F12)*100),"..",(F12/NGDP_NS!F12)*100)</f>
        <v>79.328824785172543</v>
      </c>
      <c r="G38" s="24">
        <f>IF(ISERROR((G12/NGDP_NS!G12)*100),"..",(G12/NGDP_NS!G12)*100)</f>
        <v>19.536580212215632</v>
      </c>
      <c r="H38" s="24">
        <f>IF(ISERROR((H12/NGDP_NS!H12)*100),"..",(H12/NGDP_NS!H12)*100)</f>
        <v>41.608393573195357</v>
      </c>
      <c r="I38" s="24">
        <f>IF(ISERROR((I12/NGDP_NS!I12)*100),"..",(I12/NGDP_NS!I12)*100)</f>
        <v>42.450448007133595</v>
      </c>
      <c r="J38" s="23">
        <f>IF(ISERROR((J12/NGDP_NS!J12)*100),"..",(J12/NGDP_NS!J12)*100)</f>
        <v>40.088258503388744</v>
      </c>
      <c r="K38" s="24">
        <f>IF(ISERROR((K12/NGDP_NS!K12)*100),"..",(K12/NGDP_NS!K12)*100)</f>
        <v>36.173326312773256</v>
      </c>
      <c r="L38" s="24">
        <f>IF(ISERROR((L12/NGDP_NS!L12)*100),"..",(L12/NGDP_NS!L12)*100)</f>
        <v>37.444253560257643</v>
      </c>
      <c r="M38" s="24">
        <f>IF(ISERROR((M12/NGDP_NS!M12)*100),"..",(M12/NGDP_NS!M12)*100)</f>
        <v>24.126114871415215</v>
      </c>
      <c r="N38" s="24">
        <f>IF(ISERROR((N12/NGDP_NS!N12)*100),"..",(N12/NGDP_NS!N12)*100)</f>
        <v>21.362677455846228</v>
      </c>
      <c r="O38" s="24">
        <f>IF(ISERROR((O12/NGDP_NS!O12)*100),"..",(O12/NGDP_NS!O12)*100)</f>
        <v>61.273210778491681</v>
      </c>
      <c r="P38" s="24">
        <f>IF(ISERROR((P12/NGDP_NS!P12)*100),"..",(P12/NGDP_NS!P12)*100)</f>
        <v>58.041889527618096</v>
      </c>
      <c r="Q38" s="24">
        <f>IF(ISERROR((Q12/NGDP_NS!Q12)*100),"..",(Q12/NGDP_NS!Q12)*100)</f>
        <v>18.184641119691811</v>
      </c>
      <c r="R38" s="24">
        <f>IF(ISERROR((R12/NGDP_NS!R12)*100),"..",(R12/NGDP_NS!R12)*100)</f>
        <v>23.866906415261791</v>
      </c>
      <c r="S38" s="24">
        <f>IF(ISERROR((S12/NGDP_NS!S12)*100),"..",(S12/NGDP_NS!S12)*100)</f>
        <v>31.457426953878414</v>
      </c>
      <c r="T38" s="24">
        <f>IF(ISERROR((T12/NGDP_NS!T12)*100),"..",(T12/NGDP_NS!T12)*100)</f>
        <v>21.863590425289761</v>
      </c>
      <c r="U38" s="23">
        <f>IF(ISERROR((U12/NGDP_NS!U12)*100),"..",(U12/NGDP_NS!U12)*100)</f>
        <v>29.60500048498027</v>
      </c>
      <c r="V38" s="24">
        <f>IF(ISERROR((V12/NGDP_NS!V12)*100),"..",(V12/NGDP_NS!V12)*100)</f>
        <v>40.965949041175648</v>
      </c>
      <c r="W38" s="24">
        <f>IF(ISERROR((W12/NGDP_NS!W12)*100),"..",(W12/NGDP_NS!W12)*100)</f>
        <v>58.419987158173925</v>
      </c>
      <c r="X38" s="24">
        <f>IF(ISERROR((X12/NGDP_NS!X12)*100),"..",(X12/NGDP_NS!X12)*100)</f>
        <v>87.518825112263968</v>
      </c>
      <c r="Y38" s="11" t="str">
        <f>IF(ISERROR((Y12/NGDP_NS!Y12)*100),"..",(Y12/NGDP_NS!Y12)*100)</f>
        <v>..</v>
      </c>
    </row>
    <row r="39" spans="1:25">
      <c r="A39" s="5">
        <v>2005</v>
      </c>
      <c r="B39" s="28">
        <f>IF(ISERROR((B13/NGDP_NS!B13)*100),"..",(B13/NGDP_NS!B13)*100)</f>
        <v>41.344470650888653</v>
      </c>
      <c r="C39" s="22">
        <f>IF(ISERROR((C13/NGDP_NS!C13)*100),"..",(C13/NGDP_NS!C13)*100)</f>
        <v>48.382825329136814</v>
      </c>
      <c r="D39" s="24">
        <f>IF(ISERROR((D13/NGDP_NS!D13)*100),"..",(D13/NGDP_NS!D13)*100)</f>
        <v>41.048392403563952</v>
      </c>
      <c r="E39" s="24">
        <f>IF(ISERROR((E13/NGDP_NS!E13)*100),"..",(E13/NGDP_NS!E13)*100)</f>
        <v>90.702407368792791</v>
      </c>
      <c r="F39" s="24">
        <f>IF(ISERROR((F13/NGDP_NS!F13)*100),"..",(F13/NGDP_NS!F13)*100)</f>
        <v>73.945603911628837</v>
      </c>
      <c r="G39" s="24">
        <f>IF(ISERROR((G13/NGDP_NS!G13)*100),"..",(G13/NGDP_NS!G13)*100)</f>
        <v>15.854693187061059</v>
      </c>
      <c r="H39" s="24">
        <f>IF(ISERROR((H13/NGDP_NS!H13)*100),"..",(H13/NGDP_NS!H13)*100)</f>
        <v>38.98117201276964</v>
      </c>
      <c r="I39" s="24">
        <f>IF(ISERROR((I13/NGDP_NS!I13)*100),"..",(I13/NGDP_NS!I13)*100)</f>
        <v>39.575187020023364</v>
      </c>
      <c r="J39" s="23">
        <f>IF(ISERROR((J13/NGDP_NS!J13)*100),"..",(J13/NGDP_NS!J13)*100)</f>
        <v>37.897071385913328</v>
      </c>
      <c r="K39" s="24">
        <f>IF(ISERROR((K13/NGDP_NS!K13)*100),"..",(K13/NGDP_NS!K13)*100)</f>
        <v>36.671315312749599</v>
      </c>
      <c r="L39" s="24">
        <f>IF(ISERROR((L13/NGDP_NS!L13)*100),"..",(L13/NGDP_NS!L13)*100)</f>
        <v>36.915040336282914</v>
      </c>
      <c r="M39" s="24">
        <f>IF(ISERROR((M13/NGDP_NS!M13)*100),"..",(M13/NGDP_NS!M13)*100)</f>
        <v>24.011237231085683</v>
      </c>
      <c r="N39" s="24">
        <f>IF(ISERROR((N13/NGDP_NS!N13)*100),"..",(N13/NGDP_NS!N13)*100)</f>
        <v>24.531065200432828</v>
      </c>
      <c r="O39" s="24">
        <f>IF(ISERROR((O13/NGDP_NS!O13)*100),"..",(O13/NGDP_NS!O13)*100)</f>
        <v>62.604742198633744</v>
      </c>
      <c r="P39" s="24">
        <f>IF(ISERROR((P13/NGDP_NS!P13)*100),"..",(P13/NGDP_NS!P13)*100)</f>
        <v>57.54443693275978</v>
      </c>
      <c r="Q39" s="24">
        <f>IF(ISERROR((Q13/NGDP_NS!Q13)*100),"..",(Q13/NGDP_NS!Q13)*100)</f>
        <v>16.833091866936751</v>
      </c>
      <c r="R39" s="24">
        <f>IF(ISERROR((R13/NGDP_NS!R13)*100),"..",(R13/NGDP_NS!R13)*100)</f>
        <v>23.685554347388344</v>
      </c>
      <c r="S39" s="24">
        <f>IF(ISERROR((S13/NGDP_NS!S13)*100),"..",(S13/NGDP_NS!S13)*100)</f>
        <v>30.721235793221002</v>
      </c>
      <c r="T39" s="24">
        <f>IF(ISERROR((T13/NGDP_NS!T13)*100),"..",(T13/NGDP_NS!T13)*100)</f>
        <v>21.809279566445479</v>
      </c>
      <c r="U39" s="23">
        <f>IF(ISERROR((U13/NGDP_NS!U13)*100),"..",(U13/NGDP_NS!U13)*100)</f>
        <v>32.200615219235061</v>
      </c>
      <c r="V39" s="24">
        <f>IF(ISERROR((V13/NGDP_NS!V13)*100),"..",(V13/NGDP_NS!V13)*100)</f>
        <v>41.261676447497379</v>
      </c>
      <c r="W39" s="24">
        <f>IF(ISERROR((W13/NGDP_NS!W13)*100),"..",(W13/NGDP_NS!W13)*100)</f>
        <v>59.205652650693416</v>
      </c>
      <c r="X39" s="24">
        <f>IF(ISERROR((X13/NGDP_NS!X13)*100),"..",(X13/NGDP_NS!X13)*100)</f>
        <v>88.489985731460919</v>
      </c>
      <c r="Y39" s="11" t="str">
        <f>IF(ISERROR((Y13/NGDP_NS!Y13)*100),"..",(Y13/NGDP_NS!Y13)*100)</f>
        <v>..</v>
      </c>
    </row>
    <row r="40" spans="1:25">
      <c r="A40" s="5">
        <v>2006</v>
      </c>
      <c r="B40" s="28">
        <f>IF(ISERROR((B14/NGDP_NS!B14)*100),"..",(B14/NGDP_NS!B14)*100)</f>
        <v>40.080722610516361</v>
      </c>
      <c r="C40" s="22">
        <f>IF(ISERROR((C14/NGDP_NS!C14)*100),"..",(C14/NGDP_NS!C14)*100)</f>
        <v>44.640863411121089</v>
      </c>
      <c r="D40" s="24">
        <f>IF(ISERROR((D14/NGDP_NS!D14)*100),"..",(D14/NGDP_NS!D14)*100)</f>
        <v>41.460276979239254</v>
      </c>
      <c r="E40" s="24">
        <f>IF(ISERROR((E14/NGDP_NS!E14)*100),"..",(E14/NGDP_NS!E14)*100)</f>
        <v>88.684310043227967</v>
      </c>
      <c r="F40" s="24">
        <f>IF(ISERROR((F14/NGDP_NS!F14)*100),"..",(F14/NGDP_NS!F14)*100)</f>
        <v>76.865606810876557</v>
      </c>
      <c r="G40" s="24">
        <f>IF(ISERROR((G14/NGDP_NS!G14)*100),"..",(G14/NGDP_NS!G14)*100)</f>
        <v>16.548021550815616</v>
      </c>
      <c r="H40" s="24">
        <f>IF(ISERROR((H14/NGDP_NS!H14)*100),"..",(H14/NGDP_NS!H14)*100)</f>
        <v>33.316795944771904</v>
      </c>
      <c r="I40" s="24">
        <f>IF(ISERROR((I14/NGDP_NS!I14)*100),"..",(I14/NGDP_NS!I14)*100)</f>
        <v>31.628649200631752</v>
      </c>
      <c r="J40" s="23">
        <f>IF(ISERROR((J14/NGDP_NS!J14)*100),"..",(J14/NGDP_NS!J14)*100)</f>
        <v>35.795508783703639</v>
      </c>
      <c r="K40" s="24">
        <f>IF(ISERROR((K14/NGDP_NS!K14)*100),"..",(K14/NGDP_NS!K14)*100)</f>
        <v>37.402157112257996</v>
      </c>
      <c r="L40" s="24">
        <f>IF(ISERROR((L14/NGDP_NS!L14)*100),"..",(L14/NGDP_NS!L14)*100)</f>
        <v>38.55689971944286</v>
      </c>
      <c r="M40" s="24">
        <f>IF(ISERROR((M14/NGDP_NS!M14)*100),"..",(M14/NGDP_NS!M14)*100)</f>
        <v>23.722626454268656</v>
      </c>
      <c r="N40" s="24">
        <f>IF(ISERROR((N14/NGDP_NS!N14)*100),"..",(N14/NGDP_NS!N14)*100)</f>
        <v>25.761906637482667</v>
      </c>
      <c r="O40" s="24">
        <f>IF(ISERROR((O14/NGDP_NS!O14)*100),"..",(O14/NGDP_NS!O14)*100)</f>
        <v>62.137889599605145</v>
      </c>
      <c r="P40" s="24">
        <f>IF(ISERROR((P14/NGDP_NS!P14)*100),"..",(P14/NGDP_NS!P14)*100)</f>
        <v>59.036060024663094</v>
      </c>
      <c r="Q40" s="24">
        <f>IF(ISERROR((Q14/NGDP_NS!Q14)*100),"..",(Q14/NGDP_NS!Q14)*100)</f>
        <v>19.568093109849375</v>
      </c>
      <c r="R40" s="24">
        <f>IF(ISERROR((R14/NGDP_NS!R14)*100),"..",(R14/NGDP_NS!R14)*100)</f>
        <v>23.873203042099505</v>
      </c>
      <c r="S40" s="24">
        <f>IF(ISERROR((S14/NGDP_NS!S14)*100),"..",(S14/NGDP_NS!S14)*100)</f>
        <v>29.764924953447387</v>
      </c>
      <c r="T40" s="24">
        <f>IF(ISERROR((T14/NGDP_NS!T14)*100),"..",(T14/NGDP_NS!T14)*100)</f>
        <v>21.197444085776894</v>
      </c>
      <c r="U40" s="23">
        <f>IF(ISERROR((U14/NGDP_NS!U14)*100),"..",(U14/NGDP_NS!U14)*100)</f>
        <v>33.201486505230029</v>
      </c>
      <c r="V40" s="24">
        <f>IF(ISERROR((V14/NGDP_NS!V14)*100),"..",(V14/NGDP_NS!V14)*100)</f>
        <v>39.936529701036193</v>
      </c>
      <c r="W40" s="24">
        <f>IF(ISERROR((W14/NGDP_NS!W14)*100),"..",(W14/NGDP_NS!W14)*100)</f>
        <v>55.925971749801349</v>
      </c>
      <c r="X40" s="24">
        <f>IF(ISERROR((X14/NGDP_NS!X14)*100),"..",(X14/NGDP_NS!X14)*100)</f>
        <v>87.548033289254462</v>
      </c>
      <c r="Y40" s="11" t="str">
        <f>IF(ISERROR((Y14/NGDP_NS!Y14)*100),"..",(Y14/NGDP_NS!Y14)*100)</f>
        <v>..</v>
      </c>
    </row>
    <row r="41" spans="1:25">
      <c r="A41" s="5">
        <v>2007</v>
      </c>
      <c r="B41" s="28">
        <f>IF(ISERROR((B15/NGDP_NS!B15)*100),"..",(B15/NGDP_NS!B15)*100)</f>
        <v>41.484155097795167</v>
      </c>
      <c r="C41" s="22">
        <f>IF(ISERROR((C15/NGDP_NS!C15)*100),"..",(C15/NGDP_NS!C15)*100)</f>
        <v>44.848690582527553</v>
      </c>
      <c r="D41" s="24">
        <f>IF(ISERROR((D15/NGDP_NS!D15)*100),"..",(D15/NGDP_NS!D15)*100)</f>
        <v>37.560100699058921</v>
      </c>
      <c r="E41" s="24">
        <f>IF(ISERROR((E15/NGDP_NS!E15)*100),"..",(E15/NGDP_NS!E15)*100)</f>
        <v>87.680767051205635</v>
      </c>
      <c r="F41" s="24">
        <f>IF(ISERROR((F15/NGDP_NS!F15)*100),"..",(F15/NGDP_NS!F15)*100)</f>
        <v>79.876368587702601</v>
      </c>
      <c r="G41" s="24">
        <f>IF(ISERROR((G15/NGDP_NS!G15)*100),"..",(G15/NGDP_NS!G15)*100)</f>
        <v>17.834670278995315</v>
      </c>
      <c r="H41" s="24">
        <f>IF(ISERROR((H15/NGDP_NS!H15)*100),"..",(H15/NGDP_NS!H15)*100)</f>
        <v>33.302106399770928</v>
      </c>
      <c r="I41" s="24">
        <f>IF(ISERROR((I15/NGDP_NS!I15)*100),"..",(I15/NGDP_NS!I15)*100)</f>
        <v>32.812253450319432</v>
      </c>
      <c r="J41" s="23">
        <f>IF(ISERROR((J15/NGDP_NS!J15)*100),"..",(J15/NGDP_NS!J15)*100)</f>
        <v>34.124603483491875</v>
      </c>
      <c r="K41" s="24">
        <f>IF(ISERROR((K15/NGDP_NS!K15)*100),"..",(K15/NGDP_NS!K15)*100)</f>
        <v>39.556867689578198</v>
      </c>
      <c r="L41" s="24">
        <f>IF(ISERROR((L15/NGDP_NS!L15)*100),"..",(L15/NGDP_NS!L15)*100)</f>
        <v>45.393568423523469</v>
      </c>
      <c r="M41" s="24">
        <f>IF(ISERROR((M15/NGDP_NS!M15)*100),"..",(M15/NGDP_NS!M15)*100)</f>
        <v>26.315030201377525</v>
      </c>
      <c r="N41" s="24">
        <f>IF(ISERROR((N15/NGDP_NS!N15)*100),"..",(N15/NGDP_NS!N15)*100)</f>
        <v>27.772340463810881</v>
      </c>
      <c r="O41" s="24">
        <f>IF(ISERROR((O15/NGDP_NS!O15)*100),"..",(O15/NGDP_NS!O15)*100)</f>
        <v>63.735697645799583</v>
      </c>
      <c r="P41" s="24">
        <f>IF(ISERROR((P15/NGDP_NS!P15)*100),"..",(P15/NGDP_NS!P15)*100)</f>
        <v>60.446659645891913</v>
      </c>
      <c r="Q41" s="24">
        <f>IF(ISERROR((Q15/NGDP_NS!Q15)*100),"..",(Q15/NGDP_NS!Q15)*100)</f>
        <v>20.655860825027865</v>
      </c>
      <c r="R41" s="24">
        <f>IF(ISERROR((R15/NGDP_NS!R15)*100),"..",(R15/NGDP_NS!R15)*100)</f>
        <v>21.446569358218539</v>
      </c>
      <c r="S41" s="24">
        <f>IF(ISERROR((S15/NGDP_NS!S15)*100),"..",(S15/NGDP_NS!S15)*100)</f>
        <v>28.672558644304591</v>
      </c>
      <c r="T41" s="24">
        <f>IF(ISERROR((T15/NGDP_NS!T15)*100),"..",(T15/NGDP_NS!T15)*100)</f>
        <v>23.222109645492388</v>
      </c>
      <c r="U41" s="23">
        <f>IF(ISERROR((U15/NGDP_NS!U15)*100),"..",(U15/NGDP_NS!U15)*100)</f>
        <v>35.842214891102969</v>
      </c>
      <c r="V41" s="24">
        <f>IF(ISERROR((V15/NGDP_NS!V15)*100),"..",(V15/NGDP_NS!V15)*100)</f>
        <v>41.414623864237726</v>
      </c>
      <c r="W41" s="24">
        <f>IF(ISERROR((W15/NGDP_NS!W15)*100),"..",(W15/NGDP_NS!W15)*100)</f>
        <v>56.484212159479505</v>
      </c>
      <c r="X41" s="24">
        <f>IF(ISERROR((X15/NGDP_NS!X15)*100),"..",(X15/NGDP_NS!X15)*100)</f>
        <v>87.114823613374071</v>
      </c>
      <c r="Y41" s="11" t="str">
        <f>IF(ISERROR((Y15/NGDP_NS!Y15)*100),"..",(Y15/NGDP_NS!Y15)*100)</f>
        <v>..</v>
      </c>
    </row>
    <row r="42" spans="1:25">
      <c r="A42" s="5">
        <v>2008</v>
      </c>
      <c r="B42" s="28">
        <f>IF(ISERROR((B16/NGDP_NS!B16)*100),"..",(B16/NGDP_NS!B16)*100)</f>
        <v>41.509997498223612</v>
      </c>
      <c r="C42" s="22">
        <f>IF(ISERROR((C16/NGDP_NS!C16)*100),"..",(C16/NGDP_NS!C16)*100)</f>
        <v>44.379681858004879</v>
      </c>
      <c r="D42" s="24">
        <f>IF(ISERROR((D16/NGDP_NS!D16)*100),"..",(D16/NGDP_NS!D16)*100)</f>
        <v>33.438170212901973</v>
      </c>
      <c r="E42" s="24">
        <f>IF(ISERROR((E16/NGDP_NS!E16)*100),"..",(E16/NGDP_NS!E16)*100)</f>
        <v>87.812498934226724</v>
      </c>
      <c r="F42" s="24">
        <f>IF(ISERROR((F16/NGDP_NS!F16)*100),"..",(F16/NGDP_NS!F16)*100)</f>
        <v>77.087639833419132</v>
      </c>
      <c r="G42" s="24">
        <f>IF(ISERROR((G16/NGDP_NS!G16)*100),"..",(G16/NGDP_NS!G16)*100)</f>
        <v>18.971955566936192</v>
      </c>
      <c r="H42" s="24">
        <f>IF(ISERROR((H16/NGDP_NS!H16)*100),"..",(H16/NGDP_NS!H16)*100)</f>
        <v>27.888072629308763</v>
      </c>
      <c r="I42" s="24">
        <f>IF(ISERROR((I16/NGDP_NS!I16)*100),"..",(I16/NGDP_NS!I16)*100)</f>
        <v>27.004388986281675</v>
      </c>
      <c r="J42" s="23">
        <f>IF(ISERROR((J16/NGDP_NS!J16)*100),"..",(J16/NGDP_NS!J16)*100)</f>
        <v>29.281140206196365</v>
      </c>
      <c r="K42" s="24">
        <f>IF(ISERROR((K16/NGDP_NS!K16)*100),"..",(K16/NGDP_NS!K16)*100)</f>
        <v>39.901424887421335</v>
      </c>
      <c r="L42" s="24">
        <f>IF(ISERROR((L16/NGDP_NS!L16)*100),"..",(L16/NGDP_NS!L16)*100)</f>
        <v>45.150071087206015</v>
      </c>
      <c r="M42" s="24">
        <f>IF(ISERROR((M16/NGDP_NS!M16)*100),"..",(M16/NGDP_NS!M16)*100)</f>
        <v>25.895057111867249</v>
      </c>
      <c r="N42" s="24">
        <f>IF(ISERROR((N16/NGDP_NS!N16)*100),"..",(N16/NGDP_NS!N16)*100)</f>
        <v>29.569946479017204</v>
      </c>
      <c r="O42" s="24">
        <f>IF(ISERROR((O16/NGDP_NS!O16)*100),"..",(O16/NGDP_NS!O16)*100)</f>
        <v>62.128864905180272</v>
      </c>
      <c r="P42" s="24">
        <f>IF(ISERROR((P16/NGDP_NS!P16)*100),"..",(P16/NGDP_NS!P16)*100)</f>
        <v>61.039250338852327</v>
      </c>
      <c r="Q42" s="24">
        <f>IF(ISERROR((Q16/NGDP_NS!Q16)*100),"..",(Q16/NGDP_NS!Q16)*100)</f>
        <v>24.541872075717862</v>
      </c>
      <c r="R42" s="24">
        <f>IF(ISERROR((R16/NGDP_NS!R16)*100),"..",(R16/NGDP_NS!R16)*100)</f>
        <v>20.281163527378208</v>
      </c>
      <c r="S42" s="24">
        <f>IF(ISERROR((S16/NGDP_NS!S16)*100),"..",(S16/NGDP_NS!S16)*100)</f>
        <v>28.957326622264745</v>
      </c>
      <c r="T42" s="24">
        <f>IF(ISERROR((T16/NGDP_NS!T16)*100),"..",(T16/NGDP_NS!T16)*100)</f>
        <v>22.40335759782792</v>
      </c>
      <c r="U42" s="23">
        <f>IF(ISERROR((U16/NGDP_NS!U16)*100),"..",(U16/NGDP_NS!U16)*100)</f>
        <v>35.928991412638553</v>
      </c>
      <c r="V42" s="24">
        <f>IF(ISERROR((V16/NGDP_NS!V16)*100),"..",(V16/NGDP_NS!V16)*100)</f>
        <v>41.501760977489631</v>
      </c>
      <c r="W42" s="24">
        <f>IF(ISERROR((W16/NGDP_NS!W16)*100),"..",(W16/NGDP_NS!W16)*100)</f>
        <v>56.00733071549574</v>
      </c>
      <c r="X42" s="24">
        <f>IF(ISERROR((X16/NGDP_NS!X16)*100),"..",(X16/NGDP_NS!X16)*100)</f>
        <v>87.324913766414085</v>
      </c>
      <c r="Y42" s="11" t="str">
        <f>IF(ISERROR((Y16/NGDP_NS!Y16)*100),"..",(Y16/NGDP_NS!Y16)*100)</f>
        <v>..</v>
      </c>
    </row>
    <row r="43" spans="1:25">
      <c r="A43" s="5">
        <v>2009</v>
      </c>
      <c r="B43" s="28" t="str">
        <f>IF(ISERROR((B17/NGDP_NS!B17)*100),"..",(B17/NGDP_NS!B17)*100)</f>
        <v>..</v>
      </c>
      <c r="C43" s="22" t="str">
        <f>IF(ISERROR((C17/NGDP_NS!C17)*100),"..",(C17/NGDP_NS!C17)*100)</f>
        <v>..</v>
      </c>
      <c r="D43" s="24" t="str">
        <f>IF(ISERROR((D17/NGDP_NS!D17)*100),"..",(D17/NGDP_NS!D17)*100)</f>
        <v>..</v>
      </c>
      <c r="E43" s="24" t="str">
        <f>IF(ISERROR((E17/NGDP_NS!E17)*100),"..",(E17/NGDP_NS!E17)*100)</f>
        <v>..</v>
      </c>
      <c r="F43" s="24" t="str">
        <f>IF(ISERROR((F17/NGDP_NS!F17)*100),"..",(F17/NGDP_NS!F17)*100)</f>
        <v>..</v>
      </c>
      <c r="G43" s="24" t="str">
        <f>IF(ISERROR((G17/NGDP_NS!G17)*100),"..",(G17/NGDP_NS!G17)*100)</f>
        <v>..</v>
      </c>
      <c r="H43" s="24" t="str">
        <f>IF(ISERROR((H17/NGDP_NS!H17)*100),"..",(H17/NGDP_NS!H17)*100)</f>
        <v>..</v>
      </c>
      <c r="I43" s="24" t="str">
        <f>IF(ISERROR((I17/NGDP_NS!I17)*100),"..",(I17/NGDP_NS!I17)*100)</f>
        <v>..</v>
      </c>
      <c r="J43" s="23" t="str">
        <f>IF(ISERROR((J17/NGDP_NS!J17)*100),"..",(J17/NGDP_NS!J17)*100)</f>
        <v>..</v>
      </c>
      <c r="K43" s="24" t="str">
        <f>IF(ISERROR((K17/NGDP_NS!K17)*100),"..",(K17/NGDP_NS!K17)*100)</f>
        <v>..</v>
      </c>
      <c r="L43" s="24" t="str">
        <f>IF(ISERROR((L17/NGDP_NS!L17)*100),"..",(L17/NGDP_NS!L17)*100)</f>
        <v>..</v>
      </c>
      <c r="M43" s="24" t="str">
        <f>IF(ISERROR((M17/NGDP_NS!M17)*100),"..",(M17/NGDP_NS!M17)*100)</f>
        <v>..</v>
      </c>
      <c r="N43" s="24" t="str">
        <f>IF(ISERROR((N17/NGDP_NS!N17)*100),"..",(N17/NGDP_NS!N17)*100)</f>
        <v>..</v>
      </c>
      <c r="O43" s="24" t="str">
        <f>IF(ISERROR((O17/NGDP_NS!O17)*100),"..",(O17/NGDP_NS!O17)*100)</f>
        <v>..</v>
      </c>
      <c r="P43" s="24" t="str">
        <f>IF(ISERROR((P17/NGDP_NS!P17)*100),"..",(P17/NGDP_NS!P17)*100)</f>
        <v>..</v>
      </c>
      <c r="Q43" s="24" t="str">
        <f>IF(ISERROR((Q17/NGDP_NS!Q17)*100),"..",(Q17/NGDP_NS!Q17)*100)</f>
        <v>..</v>
      </c>
      <c r="R43" s="24" t="str">
        <f>IF(ISERROR((R17/NGDP_NS!R17)*100),"..",(R17/NGDP_NS!R17)*100)</f>
        <v>..</v>
      </c>
      <c r="S43" s="24" t="str">
        <f>IF(ISERROR((S17/NGDP_NS!S17)*100),"..",(S17/NGDP_NS!S17)*100)</f>
        <v>..</v>
      </c>
      <c r="T43" s="24" t="str">
        <f>IF(ISERROR((T17/NGDP_NS!T17)*100),"..",(T17/NGDP_NS!T17)*100)</f>
        <v>..</v>
      </c>
      <c r="U43" s="23" t="str">
        <f>IF(ISERROR((U17/NGDP_NS!U17)*100),"..",(U17/NGDP_NS!U17)*100)</f>
        <v>..</v>
      </c>
      <c r="V43" s="24" t="str">
        <f>IF(ISERROR((V17/NGDP_NS!V17)*100),"..",(V17/NGDP_NS!V17)*100)</f>
        <v>..</v>
      </c>
      <c r="W43" s="24" t="str">
        <f>IF(ISERROR((W17/NGDP_NS!W17)*100),"..",(W17/NGDP_NS!W17)*100)</f>
        <v>..</v>
      </c>
      <c r="X43" s="24" t="str">
        <f>IF(ISERROR((X17/NGDP_NS!X17)*100),"..",(X17/NGDP_NS!X17)*100)</f>
        <v>..</v>
      </c>
      <c r="Y43" s="11" t="str">
        <f>IF(ISERROR((Y17/NGDP_NS!Y17)*100),"..",(Y17/NGDP_NS!Y17)*100)</f>
        <v>..</v>
      </c>
    </row>
    <row r="44" spans="1:25">
      <c r="A44" s="5">
        <v>2010</v>
      </c>
      <c r="B44" s="28" t="str">
        <f>IF(ISERROR((B18/NGDP_NS!B18)*100),"..",(B18/NGDP_NS!B18)*100)</f>
        <v>..</v>
      </c>
      <c r="C44" s="22" t="str">
        <f>IF(ISERROR((C18/NGDP_NS!C18)*100),"..",(C18/NGDP_NS!C18)*100)</f>
        <v>..</v>
      </c>
      <c r="D44" s="24" t="str">
        <f>IF(ISERROR((D18/NGDP_NS!D18)*100),"..",(D18/NGDP_NS!D18)*100)</f>
        <v>..</v>
      </c>
      <c r="E44" s="24" t="str">
        <f>IF(ISERROR((E18/NGDP_NS!E18)*100),"..",(E18/NGDP_NS!E18)*100)</f>
        <v>..</v>
      </c>
      <c r="F44" s="24" t="str">
        <f>IF(ISERROR((F18/NGDP_NS!F18)*100),"..",(F18/NGDP_NS!F18)*100)</f>
        <v>..</v>
      </c>
      <c r="G44" s="24" t="str">
        <f>IF(ISERROR((G18/NGDP_NS!G18)*100),"..",(G18/NGDP_NS!G18)*100)</f>
        <v>..</v>
      </c>
      <c r="H44" s="24" t="str">
        <f>IF(ISERROR((H18/NGDP_NS!H18)*100),"..",(H18/NGDP_NS!H18)*100)</f>
        <v>..</v>
      </c>
      <c r="I44" s="24" t="str">
        <f>IF(ISERROR((I18/NGDP_NS!I18)*100),"..",(I18/NGDP_NS!I18)*100)</f>
        <v>..</v>
      </c>
      <c r="J44" s="23" t="str">
        <f>IF(ISERROR((J18/NGDP_NS!J18)*100),"..",(J18/NGDP_NS!J18)*100)</f>
        <v>..</v>
      </c>
      <c r="K44" s="24" t="str">
        <f>IF(ISERROR((K18/NGDP_NS!K18)*100),"..",(K18/NGDP_NS!K18)*100)</f>
        <v>..</v>
      </c>
      <c r="L44" s="24" t="str">
        <f>IF(ISERROR((L18/NGDP_NS!L18)*100),"..",(L18/NGDP_NS!L18)*100)</f>
        <v>..</v>
      </c>
      <c r="M44" s="24" t="str">
        <f>IF(ISERROR((M18/NGDP_NS!M18)*100),"..",(M18/NGDP_NS!M18)*100)</f>
        <v>..</v>
      </c>
      <c r="N44" s="24" t="str">
        <f>IF(ISERROR((N18/NGDP_NS!N18)*100),"..",(N18/NGDP_NS!N18)*100)</f>
        <v>..</v>
      </c>
      <c r="O44" s="24" t="str">
        <f>IF(ISERROR((O18/NGDP_NS!O18)*100),"..",(O18/NGDP_NS!O18)*100)</f>
        <v>..</v>
      </c>
      <c r="P44" s="24" t="str">
        <f>IF(ISERROR((P18/NGDP_NS!P18)*100),"..",(P18/NGDP_NS!P18)*100)</f>
        <v>..</v>
      </c>
      <c r="Q44" s="24" t="str">
        <f>IF(ISERROR((Q18/NGDP_NS!Q18)*100),"..",(Q18/NGDP_NS!Q18)*100)</f>
        <v>..</v>
      </c>
      <c r="R44" s="24" t="str">
        <f>IF(ISERROR((R18/NGDP_NS!R18)*100),"..",(R18/NGDP_NS!R18)*100)</f>
        <v>..</v>
      </c>
      <c r="S44" s="24" t="str">
        <f>IF(ISERROR((S18/NGDP_NS!S18)*100),"..",(S18/NGDP_NS!S18)*100)</f>
        <v>..</v>
      </c>
      <c r="T44" s="24" t="str">
        <f>IF(ISERROR((T18/NGDP_NS!T18)*100),"..",(T18/NGDP_NS!T18)*100)</f>
        <v>..</v>
      </c>
      <c r="U44" s="23" t="str">
        <f>IF(ISERROR((U18/NGDP_NS!U18)*100),"..",(U18/NGDP_NS!U18)*100)</f>
        <v>..</v>
      </c>
      <c r="V44" s="24" t="str">
        <f>IF(ISERROR((V18/NGDP_NS!V18)*100),"..",(V18/NGDP_NS!V18)*100)</f>
        <v>..</v>
      </c>
      <c r="W44" s="24" t="str">
        <f>IF(ISERROR((W18/NGDP_NS!W18)*100),"..",(W18/NGDP_NS!W18)*100)</f>
        <v>..</v>
      </c>
      <c r="X44" s="24" t="str">
        <f>IF(ISERROR((X18/NGDP_NS!X18)*100),"..",(X18/NGDP_NS!X18)*100)</f>
        <v>..</v>
      </c>
      <c r="Y44" s="11" t="str">
        <f>IF(ISERROR((Y18/NGDP_NS!Y18)*100),"..",(Y18/NGDP_NS!Y18)*100)</f>
        <v>..</v>
      </c>
    </row>
    <row r="46" spans="1:25">
      <c r="B46" s="1" t="s">
        <v>20</v>
      </c>
      <c r="C46" s="1" t="s">
        <v>47</v>
      </c>
      <c r="K46" s="1" t="s">
        <v>30</v>
      </c>
      <c r="L46" s="1" t="s">
        <v>39</v>
      </c>
      <c r="V46" s="1" t="s">
        <v>30</v>
      </c>
      <c r="W46" s="1" t="s">
        <v>31</v>
      </c>
    </row>
    <row r="47" spans="1:25">
      <c r="K47" s="1" t="s">
        <v>20</v>
      </c>
      <c r="L47" s="1" t="s">
        <v>47</v>
      </c>
      <c r="W47" s="1" t="s">
        <v>35</v>
      </c>
    </row>
    <row r="48" spans="1:25">
      <c r="V48" s="1" t="s">
        <v>20</v>
      </c>
      <c r="W48" s="1" t="s">
        <v>47</v>
      </c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Contents'!B11</f>
        <v>Table 4: Hours Worked, Canada, Business Sector Industries, 1997-2010</v>
      </c>
      <c r="K1" s="7" t="str">
        <f>B1 &amp; " (continued)"</f>
        <v>Table 4: Hours Worked, Canada, Business Sector Industries, 1997-2010 (continued)</v>
      </c>
      <c r="L1" s="7"/>
      <c r="V1" s="7" t="str">
        <f>K1</f>
        <v>Table 4: Hours Worked,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32</v>
      </c>
      <c r="C4" s="78"/>
      <c r="D4" s="78"/>
      <c r="E4" s="78"/>
      <c r="F4" s="78"/>
      <c r="G4" s="78"/>
      <c r="H4" s="78"/>
      <c r="I4" s="78"/>
      <c r="J4" s="78"/>
      <c r="K4" s="78" t="s">
        <v>32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32</v>
      </c>
      <c r="W4" s="76"/>
      <c r="X4" s="76"/>
      <c r="Y4" s="76"/>
    </row>
    <row r="5" spans="1:25">
      <c r="A5" s="5">
        <v>1997</v>
      </c>
      <c r="B5" s="27">
        <v>20416.984</v>
      </c>
      <c r="C5" s="15">
        <v>7175.18</v>
      </c>
      <c r="D5" s="25">
        <v>1113.431</v>
      </c>
      <c r="E5" s="25">
        <v>347.54500000000002</v>
      </c>
      <c r="F5" s="25">
        <v>170.392</v>
      </c>
      <c r="G5" s="25">
        <v>1793.896</v>
      </c>
      <c r="H5" s="25">
        <v>3749.9160000000002</v>
      </c>
      <c r="I5" s="25">
        <v>1586.2180000000001</v>
      </c>
      <c r="J5" s="17">
        <v>2163.6979999999999</v>
      </c>
      <c r="K5" s="25">
        <v>13241.804</v>
      </c>
      <c r="L5" s="25">
        <v>1501.1469999999999</v>
      </c>
      <c r="M5" s="25">
        <v>2631.5459999999998</v>
      </c>
      <c r="N5" s="25">
        <v>1286.8309999999999</v>
      </c>
      <c r="O5" s="25">
        <v>488.303</v>
      </c>
      <c r="P5" s="25">
        <v>1515.231</v>
      </c>
      <c r="Q5" s="25">
        <v>1255.46</v>
      </c>
      <c r="R5" s="25">
        <v>813.66200000000003</v>
      </c>
      <c r="S5" s="25">
        <v>316.34899999999999</v>
      </c>
      <c r="T5" s="25">
        <v>1511.8050000000001</v>
      </c>
      <c r="U5" s="17">
        <v>1921.47</v>
      </c>
      <c r="V5" s="25">
        <v>19521.105</v>
      </c>
      <c r="W5" s="25">
        <v>4267.8530000000001</v>
      </c>
      <c r="X5" s="25">
        <v>455.22899999999998</v>
      </c>
      <c r="Y5" s="12" t="s">
        <v>33</v>
      </c>
    </row>
    <row r="6" spans="1:25">
      <c r="A6" s="5">
        <v>1998</v>
      </c>
      <c r="B6" s="27">
        <v>20959.552</v>
      </c>
      <c r="C6" s="15">
        <v>7101.9120000000003</v>
      </c>
      <c r="D6" s="25">
        <v>1098.9739999999999</v>
      </c>
      <c r="E6" s="25">
        <v>311.94299999999998</v>
      </c>
      <c r="F6" s="25">
        <v>174.625</v>
      </c>
      <c r="G6" s="25">
        <v>1774.087</v>
      </c>
      <c r="H6" s="25">
        <v>3742.2829999999999</v>
      </c>
      <c r="I6" s="25">
        <v>1554.2149999999999</v>
      </c>
      <c r="J6" s="17">
        <v>2188.0680000000002</v>
      </c>
      <c r="K6" s="25">
        <v>13857.64</v>
      </c>
      <c r="L6" s="25">
        <v>1481.624</v>
      </c>
      <c r="M6" s="25">
        <v>2738.1779999999999</v>
      </c>
      <c r="N6" s="25">
        <v>1333.7639999999999</v>
      </c>
      <c r="O6" s="25">
        <v>543.35299999999995</v>
      </c>
      <c r="P6" s="25">
        <v>1506.644</v>
      </c>
      <c r="Q6" s="25">
        <v>1402.645</v>
      </c>
      <c r="R6" s="25">
        <v>884.66300000000001</v>
      </c>
      <c r="S6" s="25">
        <v>338.07100000000003</v>
      </c>
      <c r="T6" s="25">
        <v>1643.7819999999999</v>
      </c>
      <c r="U6" s="17">
        <v>1984.9159999999999</v>
      </c>
      <c r="V6" s="25">
        <v>20079.857</v>
      </c>
      <c r="W6" s="25">
        <v>4228.8509999999997</v>
      </c>
      <c r="X6" s="25">
        <v>425.88400000000001</v>
      </c>
      <c r="Y6" s="12" t="s">
        <v>33</v>
      </c>
    </row>
    <row r="7" spans="1:25">
      <c r="A7" s="5">
        <v>1999</v>
      </c>
      <c r="B7" s="27">
        <v>21567.683000000001</v>
      </c>
      <c r="C7" s="15">
        <v>7196.2950000000001</v>
      </c>
      <c r="D7" s="25">
        <v>1061.097</v>
      </c>
      <c r="E7" s="25">
        <v>292.13</v>
      </c>
      <c r="F7" s="25">
        <v>166.45699999999999</v>
      </c>
      <c r="G7" s="25">
        <v>1797.4369999999999</v>
      </c>
      <c r="H7" s="25">
        <v>3879.174</v>
      </c>
      <c r="I7" s="25">
        <v>1611.7650000000001</v>
      </c>
      <c r="J7" s="17">
        <v>2267.4090000000001</v>
      </c>
      <c r="K7" s="25">
        <v>14371.388000000001</v>
      </c>
      <c r="L7" s="25">
        <v>1535.07</v>
      </c>
      <c r="M7" s="25">
        <v>2733.6149999999998</v>
      </c>
      <c r="N7" s="25">
        <v>1390.787</v>
      </c>
      <c r="O7" s="25">
        <v>603.62599999999998</v>
      </c>
      <c r="P7" s="25">
        <v>1557.8510000000001</v>
      </c>
      <c r="Q7" s="25">
        <v>1474.0930000000001</v>
      </c>
      <c r="R7" s="25">
        <v>988.60900000000004</v>
      </c>
      <c r="S7" s="25">
        <v>354.92899999999997</v>
      </c>
      <c r="T7" s="25">
        <v>1673.2</v>
      </c>
      <c r="U7" s="17">
        <v>2059.6080000000002</v>
      </c>
      <c r="V7" s="25">
        <v>20733.100999999999</v>
      </c>
      <c r="W7" s="25">
        <v>4337.7610000000004</v>
      </c>
      <c r="X7" s="25">
        <v>404.02199999999999</v>
      </c>
      <c r="Y7" s="12" t="s">
        <v>33</v>
      </c>
    </row>
    <row r="8" spans="1:25">
      <c r="A8" s="5">
        <v>2000</v>
      </c>
      <c r="B8" s="27">
        <v>22083.149000000001</v>
      </c>
      <c r="C8" s="15">
        <v>7358.6109999999999</v>
      </c>
      <c r="D8" s="25">
        <v>997.49300000000005</v>
      </c>
      <c r="E8" s="25">
        <v>323.99599999999998</v>
      </c>
      <c r="F8" s="25">
        <v>166.70500000000001</v>
      </c>
      <c r="G8" s="25">
        <v>1833.479</v>
      </c>
      <c r="H8" s="25">
        <v>4036.9380000000001</v>
      </c>
      <c r="I8" s="25">
        <v>1637.453</v>
      </c>
      <c r="J8" s="17">
        <v>2399.4850000000001</v>
      </c>
      <c r="K8" s="25">
        <v>14724.538</v>
      </c>
      <c r="L8" s="25">
        <v>1597.261</v>
      </c>
      <c r="M8" s="25">
        <v>2754.2469999999998</v>
      </c>
      <c r="N8" s="25">
        <v>1412.13</v>
      </c>
      <c r="O8" s="25">
        <v>631.13300000000004</v>
      </c>
      <c r="P8" s="25">
        <v>1644.2850000000001</v>
      </c>
      <c r="Q8" s="25">
        <v>1565.836</v>
      </c>
      <c r="R8" s="25">
        <v>1013.671</v>
      </c>
      <c r="S8" s="25">
        <v>369.75099999999998</v>
      </c>
      <c r="T8" s="25">
        <v>1660.078</v>
      </c>
      <c r="U8" s="17">
        <v>2076.1460000000002</v>
      </c>
      <c r="V8" s="25">
        <v>21308.134999999998</v>
      </c>
      <c r="W8" s="25">
        <v>4527.6390000000001</v>
      </c>
      <c r="X8" s="25">
        <v>439.74</v>
      </c>
      <c r="Y8" s="12" t="s">
        <v>33</v>
      </c>
    </row>
    <row r="9" spans="1:25">
      <c r="A9" s="5">
        <v>2001</v>
      </c>
      <c r="B9" s="27">
        <v>22151.741000000002</v>
      </c>
      <c r="C9" s="15">
        <v>7237.9459999999999</v>
      </c>
      <c r="D9" s="25">
        <v>898.36500000000001</v>
      </c>
      <c r="E9" s="25">
        <v>341.81799999999998</v>
      </c>
      <c r="F9" s="25">
        <v>170.065</v>
      </c>
      <c r="G9" s="25">
        <v>1867.575</v>
      </c>
      <c r="H9" s="25">
        <v>3960.123</v>
      </c>
      <c r="I9" s="25">
        <v>1634.7829999999999</v>
      </c>
      <c r="J9" s="17">
        <v>2325.34</v>
      </c>
      <c r="K9" s="25">
        <v>14913.795</v>
      </c>
      <c r="L9" s="25">
        <v>1630.191</v>
      </c>
      <c r="M9" s="25">
        <v>2800.1370000000002</v>
      </c>
      <c r="N9" s="25">
        <v>1420.9269999999999</v>
      </c>
      <c r="O9" s="25">
        <v>650.452</v>
      </c>
      <c r="P9" s="25">
        <v>1627.4349999999999</v>
      </c>
      <c r="Q9" s="25">
        <v>1566.4870000000001</v>
      </c>
      <c r="R9" s="25">
        <v>1055.057</v>
      </c>
      <c r="S9" s="25">
        <v>384.50400000000002</v>
      </c>
      <c r="T9" s="25">
        <v>1687.471</v>
      </c>
      <c r="U9" s="17">
        <v>2091.134</v>
      </c>
      <c r="V9" s="25">
        <v>21454.370999999999</v>
      </c>
      <c r="W9" s="25">
        <v>4472.0060000000003</v>
      </c>
      <c r="X9" s="25">
        <v>459.22199999999998</v>
      </c>
      <c r="Y9" s="12" t="s">
        <v>33</v>
      </c>
    </row>
    <row r="10" spans="1:25">
      <c r="A10" s="5">
        <v>2002</v>
      </c>
      <c r="B10" s="27">
        <v>22397.236000000001</v>
      </c>
      <c r="C10" s="15">
        <v>7232.7740000000003</v>
      </c>
      <c r="D10" s="25">
        <v>909.84400000000005</v>
      </c>
      <c r="E10" s="25">
        <v>330.27100000000002</v>
      </c>
      <c r="F10" s="25">
        <v>165.54300000000001</v>
      </c>
      <c r="G10" s="25">
        <v>1917.03</v>
      </c>
      <c r="H10" s="25">
        <v>3910.0859999999998</v>
      </c>
      <c r="I10" s="25">
        <v>1594.4839999999999</v>
      </c>
      <c r="J10" s="17">
        <v>2315.6019999999999</v>
      </c>
      <c r="K10" s="25">
        <v>15164.462</v>
      </c>
      <c r="L10" s="25">
        <v>1634.7239999999999</v>
      </c>
      <c r="M10" s="25">
        <v>2915.4389999999999</v>
      </c>
      <c r="N10" s="25">
        <v>1430.8579999999999</v>
      </c>
      <c r="O10" s="25">
        <v>620.29399999999998</v>
      </c>
      <c r="P10" s="25">
        <v>1655.9570000000001</v>
      </c>
      <c r="Q10" s="25">
        <v>1561.4349999999999</v>
      </c>
      <c r="R10" s="25">
        <v>1118.1310000000001</v>
      </c>
      <c r="S10" s="25">
        <v>414.97</v>
      </c>
      <c r="T10" s="25">
        <v>1695.5309999999999</v>
      </c>
      <c r="U10" s="17">
        <v>2117.123</v>
      </c>
      <c r="V10" s="25">
        <v>21694.719000000001</v>
      </c>
      <c r="W10" s="25">
        <v>4405.8999999999996</v>
      </c>
      <c r="X10" s="25">
        <v>445.52300000000002</v>
      </c>
      <c r="Y10" s="12" t="s">
        <v>33</v>
      </c>
    </row>
    <row r="11" spans="1:25">
      <c r="A11" s="5">
        <v>2003</v>
      </c>
      <c r="B11" s="27">
        <v>22693.731</v>
      </c>
      <c r="C11" s="15">
        <v>7297.4740000000002</v>
      </c>
      <c r="D11" s="25">
        <v>906.12199999999996</v>
      </c>
      <c r="E11" s="25">
        <v>344.70499999999998</v>
      </c>
      <c r="F11" s="25">
        <v>181.273</v>
      </c>
      <c r="G11" s="25">
        <v>1970.9079999999999</v>
      </c>
      <c r="H11" s="25">
        <v>3894.4659999999999</v>
      </c>
      <c r="I11" s="25">
        <v>1618.6690000000001</v>
      </c>
      <c r="J11" s="17">
        <v>2275.797</v>
      </c>
      <c r="K11" s="25">
        <v>15396.257</v>
      </c>
      <c r="L11" s="25">
        <v>1606.1859999999999</v>
      </c>
      <c r="M11" s="25">
        <v>2951.759</v>
      </c>
      <c r="N11" s="25">
        <v>1430.479</v>
      </c>
      <c r="O11" s="25">
        <v>623.95500000000004</v>
      </c>
      <c r="P11" s="25">
        <v>1689.3150000000001</v>
      </c>
      <c r="Q11" s="25">
        <v>1608.722</v>
      </c>
      <c r="R11" s="25">
        <v>1218.751</v>
      </c>
      <c r="S11" s="25">
        <v>429.01499999999999</v>
      </c>
      <c r="T11" s="25">
        <v>1706.731</v>
      </c>
      <c r="U11" s="17">
        <v>2131.3440000000001</v>
      </c>
      <c r="V11" s="25">
        <v>21997.205999999998</v>
      </c>
      <c r="W11" s="25">
        <v>4420.4440000000004</v>
      </c>
      <c r="X11" s="25">
        <v>492.19400000000002</v>
      </c>
      <c r="Y11" s="12" t="s">
        <v>33</v>
      </c>
    </row>
    <row r="12" spans="1:25">
      <c r="A12" s="5">
        <v>2004</v>
      </c>
      <c r="B12" s="27">
        <v>23363.248</v>
      </c>
      <c r="C12" s="15">
        <v>7487.8850000000002</v>
      </c>
      <c r="D12" s="25">
        <v>898.30700000000002</v>
      </c>
      <c r="E12" s="25">
        <v>374.041</v>
      </c>
      <c r="F12" s="25">
        <v>192.85900000000001</v>
      </c>
      <c r="G12" s="25">
        <v>2085.9059999999999</v>
      </c>
      <c r="H12" s="25">
        <v>3936.7719999999999</v>
      </c>
      <c r="I12" s="25">
        <v>1639.923</v>
      </c>
      <c r="J12" s="17">
        <v>2296.8490000000002</v>
      </c>
      <c r="K12" s="25">
        <v>15875.362999999999</v>
      </c>
      <c r="L12" s="25">
        <v>1667.1890000000001</v>
      </c>
      <c r="M12" s="25">
        <v>3049.741</v>
      </c>
      <c r="N12" s="25">
        <v>1486.825</v>
      </c>
      <c r="O12" s="25">
        <v>637.28399999999999</v>
      </c>
      <c r="P12" s="25">
        <v>1736.912</v>
      </c>
      <c r="Q12" s="25">
        <v>1660.422</v>
      </c>
      <c r="R12" s="25">
        <v>1284.6110000000001</v>
      </c>
      <c r="S12" s="25">
        <v>464.24700000000001</v>
      </c>
      <c r="T12" s="25">
        <v>1723.125</v>
      </c>
      <c r="U12" s="17">
        <v>2165.0070000000001</v>
      </c>
      <c r="V12" s="25">
        <v>22672.63</v>
      </c>
      <c r="W12" s="25">
        <v>4503.6719999999996</v>
      </c>
      <c r="X12" s="25">
        <v>530.09900000000005</v>
      </c>
      <c r="Y12" s="12" t="s">
        <v>33</v>
      </c>
    </row>
    <row r="13" spans="1:25">
      <c r="A13" s="5">
        <v>2005</v>
      </c>
      <c r="B13" s="27">
        <v>23501.977999999999</v>
      </c>
      <c r="C13" s="15">
        <v>7568.2790000000005</v>
      </c>
      <c r="D13" s="25">
        <v>891.03899999999999</v>
      </c>
      <c r="E13" s="25">
        <v>426.18099999999998</v>
      </c>
      <c r="F13" s="25">
        <v>200.85400000000001</v>
      </c>
      <c r="G13" s="25">
        <v>2194.2849999999999</v>
      </c>
      <c r="H13" s="25">
        <v>3855.92</v>
      </c>
      <c r="I13" s="25">
        <v>1600.223</v>
      </c>
      <c r="J13" s="17">
        <v>2255.6970000000001</v>
      </c>
      <c r="K13" s="25">
        <v>15933.699000000001</v>
      </c>
      <c r="L13" s="25">
        <v>1683.328</v>
      </c>
      <c r="M13" s="25">
        <v>3052.1770000000001</v>
      </c>
      <c r="N13" s="25">
        <v>1462.2470000000001</v>
      </c>
      <c r="O13" s="25">
        <v>629.87</v>
      </c>
      <c r="P13" s="25">
        <v>1806.587</v>
      </c>
      <c r="Q13" s="25">
        <v>1691.49</v>
      </c>
      <c r="R13" s="25">
        <v>1317.9960000000001</v>
      </c>
      <c r="S13" s="25">
        <v>426.358</v>
      </c>
      <c r="T13" s="25">
        <v>1722.3240000000001</v>
      </c>
      <c r="U13" s="17">
        <v>2141.3220000000001</v>
      </c>
      <c r="V13" s="25">
        <v>22811.491000000002</v>
      </c>
      <c r="W13" s="25">
        <v>4482.9549999999999</v>
      </c>
      <c r="X13" s="25">
        <v>584.49699999999996</v>
      </c>
      <c r="Y13" s="12" t="s">
        <v>33</v>
      </c>
    </row>
    <row r="14" spans="1:25">
      <c r="A14" s="5">
        <v>2006</v>
      </c>
      <c r="B14" s="27">
        <v>23832.464</v>
      </c>
      <c r="C14" s="15">
        <v>7578.1090000000004</v>
      </c>
      <c r="D14" s="25">
        <v>859.899</v>
      </c>
      <c r="E14" s="25">
        <v>478.34100000000001</v>
      </c>
      <c r="F14" s="25">
        <v>192.03</v>
      </c>
      <c r="G14" s="25">
        <v>2339.5590000000002</v>
      </c>
      <c r="H14" s="25">
        <v>3708.28</v>
      </c>
      <c r="I14" s="25">
        <v>1527.2919999999999</v>
      </c>
      <c r="J14" s="17">
        <v>2180.9879999999998</v>
      </c>
      <c r="K14" s="25">
        <v>16254.355</v>
      </c>
      <c r="L14" s="25">
        <v>1665.9010000000001</v>
      </c>
      <c r="M14" s="25">
        <v>3051.7190000000001</v>
      </c>
      <c r="N14" s="25">
        <v>1530.8889999999999</v>
      </c>
      <c r="O14" s="25">
        <v>634.90899999999999</v>
      </c>
      <c r="P14" s="25">
        <v>1870.145</v>
      </c>
      <c r="Q14" s="25">
        <v>1750.663</v>
      </c>
      <c r="R14" s="25">
        <v>1383.49</v>
      </c>
      <c r="S14" s="25">
        <v>433.23599999999999</v>
      </c>
      <c r="T14" s="25">
        <v>1735.098</v>
      </c>
      <c r="U14" s="17">
        <v>2198.3049999999998</v>
      </c>
      <c r="V14" s="25">
        <v>23168.462</v>
      </c>
      <c r="W14" s="25">
        <v>4378.6509999999998</v>
      </c>
      <c r="X14" s="25">
        <v>626.38400000000001</v>
      </c>
      <c r="Y14" s="12" t="s">
        <v>33</v>
      </c>
    </row>
    <row r="15" spans="1:25">
      <c r="A15" s="5">
        <v>2007</v>
      </c>
      <c r="B15" s="27">
        <v>24332.936000000002</v>
      </c>
      <c r="C15" s="15">
        <v>7632.8140000000003</v>
      </c>
      <c r="D15" s="25">
        <v>849.46400000000006</v>
      </c>
      <c r="E15" s="25">
        <v>483.91899999999998</v>
      </c>
      <c r="F15" s="25">
        <v>182.404</v>
      </c>
      <c r="G15" s="25">
        <v>2510.375</v>
      </c>
      <c r="H15" s="25">
        <v>3606.652</v>
      </c>
      <c r="I15" s="25">
        <v>1479.306</v>
      </c>
      <c r="J15" s="17">
        <v>2127.346</v>
      </c>
      <c r="K15" s="25">
        <v>16700.121999999999</v>
      </c>
      <c r="L15" s="25">
        <v>1680.2360000000001</v>
      </c>
      <c r="M15" s="25">
        <v>3150.663</v>
      </c>
      <c r="N15" s="25">
        <v>1557.011</v>
      </c>
      <c r="O15" s="25">
        <v>654.37099999999998</v>
      </c>
      <c r="P15" s="25">
        <v>1894.627</v>
      </c>
      <c r="Q15" s="25">
        <v>1837.2339999999999</v>
      </c>
      <c r="R15" s="25">
        <v>1425.6379999999999</v>
      </c>
      <c r="S15" s="25">
        <v>445.61099999999999</v>
      </c>
      <c r="T15" s="25">
        <v>1778.079</v>
      </c>
      <c r="U15" s="17">
        <v>2276.652</v>
      </c>
      <c r="V15" s="25">
        <v>23667.698</v>
      </c>
      <c r="W15" s="25">
        <v>4272.9750000000004</v>
      </c>
      <c r="X15" s="25">
        <v>622.94799999999998</v>
      </c>
      <c r="Y15" s="12" t="s">
        <v>33</v>
      </c>
    </row>
    <row r="16" spans="1:25">
      <c r="A16" s="5">
        <v>2008</v>
      </c>
      <c r="B16" s="27">
        <v>24457.544000000002</v>
      </c>
      <c r="C16" s="15">
        <v>7560.5640000000003</v>
      </c>
      <c r="D16" s="25">
        <v>778.05499999999995</v>
      </c>
      <c r="E16" s="25">
        <v>507.57799999999997</v>
      </c>
      <c r="F16" s="25">
        <v>187.58099999999999</v>
      </c>
      <c r="G16" s="25">
        <v>2631.404</v>
      </c>
      <c r="H16" s="25">
        <v>3455.9459999999999</v>
      </c>
      <c r="I16" s="25">
        <v>1428.2380000000001</v>
      </c>
      <c r="J16" s="17">
        <v>2027.7080000000001</v>
      </c>
      <c r="K16" s="25">
        <v>16896.98</v>
      </c>
      <c r="L16" s="25">
        <v>1710.8309999999999</v>
      </c>
      <c r="M16" s="25">
        <v>3133.375</v>
      </c>
      <c r="N16" s="25">
        <v>1560.607</v>
      </c>
      <c r="O16" s="25">
        <v>683.74800000000005</v>
      </c>
      <c r="P16" s="25">
        <v>1931.152</v>
      </c>
      <c r="Q16" s="25">
        <v>1895.7190000000001</v>
      </c>
      <c r="R16" s="25">
        <v>1426.828</v>
      </c>
      <c r="S16" s="25">
        <v>458.97800000000001</v>
      </c>
      <c r="T16" s="25">
        <v>1800.4770000000001</v>
      </c>
      <c r="U16" s="17">
        <v>2295.2649999999999</v>
      </c>
      <c r="V16" s="25">
        <v>23830.973999999998</v>
      </c>
      <c r="W16" s="25">
        <v>4151.1049999999996</v>
      </c>
      <c r="X16" s="25">
        <v>644.62900000000002</v>
      </c>
      <c r="Y16" s="12" t="s">
        <v>33</v>
      </c>
    </row>
    <row r="17" spans="1:25">
      <c r="A17" s="5">
        <v>2009</v>
      </c>
      <c r="B17" s="27">
        <v>23365.825000000001</v>
      </c>
      <c r="C17" s="15">
        <v>6951.7569999999996</v>
      </c>
      <c r="D17" s="25">
        <v>768.53399999999999</v>
      </c>
      <c r="E17" s="25">
        <v>431.26499999999999</v>
      </c>
      <c r="F17" s="25">
        <v>196.82499999999999</v>
      </c>
      <c r="G17" s="25">
        <v>2487.4969999999998</v>
      </c>
      <c r="H17" s="25">
        <v>3067.636</v>
      </c>
      <c r="I17" s="25">
        <v>1294.556</v>
      </c>
      <c r="J17" s="17">
        <v>1773.08</v>
      </c>
      <c r="K17" s="25">
        <v>16414.067999999999</v>
      </c>
      <c r="L17" s="25">
        <v>1577.046</v>
      </c>
      <c r="M17" s="25">
        <v>3059.7669999999998</v>
      </c>
      <c r="N17" s="25">
        <v>1459.317</v>
      </c>
      <c r="O17" s="25">
        <v>673.58</v>
      </c>
      <c r="P17" s="25">
        <v>1932.1310000000001</v>
      </c>
      <c r="Q17" s="25">
        <v>1878.425</v>
      </c>
      <c r="R17" s="25">
        <v>1377.0820000000001</v>
      </c>
      <c r="S17" s="25">
        <v>461.017</v>
      </c>
      <c r="T17" s="25">
        <v>1700.7139999999999</v>
      </c>
      <c r="U17" s="17">
        <v>2294.989</v>
      </c>
      <c r="V17" s="25">
        <v>22741.243999999999</v>
      </c>
      <c r="W17" s="25">
        <v>3695.7260000000001</v>
      </c>
      <c r="X17" s="25">
        <v>585.67899999999997</v>
      </c>
      <c r="Y17" s="12" t="s">
        <v>33</v>
      </c>
    </row>
    <row r="18" spans="1:25">
      <c r="A18" s="5">
        <v>2010</v>
      </c>
      <c r="B18" s="27">
        <v>23812.294999999998</v>
      </c>
      <c r="C18" s="15">
        <v>7124.9340000000002</v>
      </c>
      <c r="D18" s="25">
        <v>737.33100000000002</v>
      </c>
      <c r="E18" s="25">
        <v>461.35399999999998</v>
      </c>
      <c r="F18" s="25">
        <v>201.81200000000001</v>
      </c>
      <c r="G18" s="25">
        <v>2609.951</v>
      </c>
      <c r="H18" s="25">
        <v>3114.4859999999999</v>
      </c>
      <c r="I18" s="25">
        <v>1309.6600000000001</v>
      </c>
      <c r="J18" s="17">
        <v>1804.826</v>
      </c>
      <c r="K18" s="25">
        <v>16687.361000000001</v>
      </c>
      <c r="L18" s="25">
        <v>1583.931</v>
      </c>
      <c r="M18" s="25">
        <v>3144.7660000000001</v>
      </c>
      <c r="N18" s="25">
        <v>1479.1489999999999</v>
      </c>
      <c r="O18" s="25">
        <v>690.673</v>
      </c>
      <c r="P18" s="25">
        <v>1936.6220000000001</v>
      </c>
      <c r="Q18" s="25">
        <v>1926.2159999999999</v>
      </c>
      <c r="R18" s="25">
        <v>1406.4090000000001</v>
      </c>
      <c r="S18" s="25">
        <v>458.91899999999998</v>
      </c>
      <c r="T18" s="25">
        <v>1713.0150000000001</v>
      </c>
      <c r="U18" s="17">
        <v>2347.6610000000001</v>
      </c>
      <c r="V18" s="25">
        <v>23222.74</v>
      </c>
      <c r="W18" s="25">
        <v>3777.652</v>
      </c>
      <c r="X18" s="25">
        <v>612.73900000000003</v>
      </c>
      <c r="Y18" s="12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10" t="s">
        <v>21</v>
      </c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1.1903749301658717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-5.4042203361925889E-2</v>
      </c>
      <c r="D21" s="9">
        <f t="shared" si="0"/>
        <v>-3.1207637164239244</v>
      </c>
      <c r="E21" s="9">
        <f t="shared" si="0"/>
        <v>2.2029253046863984</v>
      </c>
      <c r="F21" s="9">
        <f t="shared" si="0"/>
        <v>1.3103173659523737</v>
      </c>
      <c r="G21" s="9">
        <f t="shared" si="0"/>
        <v>2.9261614327419583</v>
      </c>
      <c r="H21" s="9">
        <f t="shared" si="0"/>
        <v>-1.4180746978130543</v>
      </c>
      <c r="I21" s="9">
        <f t="shared" si="0"/>
        <v>-1.4629245449465533</v>
      </c>
      <c r="J21" s="20">
        <f t="shared" si="0"/>
        <v>-1.3853499073822717</v>
      </c>
      <c r="K21" s="9">
        <f t="shared" si="0"/>
        <v>1.7949404767460431</v>
      </c>
      <c r="L21" s="9">
        <f t="shared" si="0"/>
        <v>0.413778704304546</v>
      </c>
      <c r="M21" s="9">
        <f t="shared" si="0"/>
        <v>1.3799576204857056</v>
      </c>
      <c r="N21" s="9">
        <f t="shared" si="0"/>
        <v>1.0771780461600988</v>
      </c>
      <c r="O21" s="9">
        <f t="shared" si="0"/>
        <v>2.7030436578536765</v>
      </c>
      <c r="P21" s="9">
        <f t="shared" si="0"/>
        <v>1.9054440395213978</v>
      </c>
      <c r="Q21" s="9">
        <f t="shared" si="0"/>
        <v>3.3475443975036434</v>
      </c>
      <c r="R21" s="9">
        <f t="shared" si="0"/>
        <v>4.2994752249486456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2.9030929853381071</v>
      </c>
      <c r="T21" s="9">
        <f t="shared" si="1"/>
        <v>0.96579300420185366</v>
      </c>
      <c r="U21" s="20">
        <f t="shared" si="1"/>
        <v>1.5529267815406866</v>
      </c>
      <c r="V21" s="9">
        <f t="shared" si="1"/>
        <v>1.3446196522861387</v>
      </c>
      <c r="W21" s="9">
        <f t="shared" si="1"/>
        <v>-0.93413450747223958</v>
      </c>
      <c r="X21" s="9">
        <f t="shared" si="1"/>
        <v>2.3120024672122153</v>
      </c>
      <c r="Y21" s="12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2.6494132908864376</v>
      </c>
      <c r="C22" s="9">
        <f t="shared" si="0"/>
        <v>0.84499488588889449</v>
      </c>
      <c r="D22" s="9">
        <f t="shared" si="0"/>
        <v>-3.5988571293123273</v>
      </c>
      <c r="E22" s="9">
        <f t="shared" si="0"/>
        <v>-2.3116289351579278</v>
      </c>
      <c r="F22" s="9">
        <f t="shared" si="0"/>
        <v>-0.72654387029995604</v>
      </c>
      <c r="G22" s="9">
        <f t="shared" si="0"/>
        <v>0.73016829036276487</v>
      </c>
      <c r="H22" s="9">
        <f t="shared" si="0"/>
        <v>2.4889034829918444</v>
      </c>
      <c r="I22" s="9">
        <f t="shared" si="0"/>
        <v>1.0652814568003821</v>
      </c>
      <c r="J22" s="21">
        <f t="shared" si="0"/>
        <v>3.5079717380858133</v>
      </c>
      <c r="K22" s="9">
        <f t="shared" si="0"/>
        <v>3.6012130704747847</v>
      </c>
      <c r="L22" s="9">
        <f t="shared" si="0"/>
        <v>2.0902392709487572</v>
      </c>
      <c r="M22" s="9">
        <f t="shared" si="0"/>
        <v>1.5306826850487454</v>
      </c>
      <c r="N22" s="9">
        <f t="shared" si="0"/>
        <v>3.1456827599539938</v>
      </c>
      <c r="O22" s="9">
        <f t="shared" si="0"/>
        <v>8.9290791003960202</v>
      </c>
      <c r="P22" s="9">
        <f t="shared" si="0"/>
        <v>2.7620476136617</v>
      </c>
      <c r="Q22" s="9">
        <f t="shared" si="0"/>
        <v>7.6418445264639701</v>
      </c>
      <c r="R22" s="9">
        <f t="shared" si="0"/>
        <v>7.6013357667735093</v>
      </c>
      <c r="S22" s="9">
        <f t="shared" si="1"/>
        <v>5.3370044322625931</v>
      </c>
      <c r="T22" s="9">
        <f t="shared" si="1"/>
        <v>3.1678164870588832</v>
      </c>
      <c r="U22" s="21">
        <f t="shared" si="1"/>
        <v>2.6143489990433366</v>
      </c>
      <c r="V22" s="9">
        <f t="shared" si="1"/>
        <v>2.9628007146434321</v>
      </c>
      <c r="W22" s="9">
        <f t="shared" si="1"/>
        <v>1.9891831064307919</v>
      </c>
      <c r="X22" s="9">
        <f t="shared" si="1"/>
        <v>-1.1472663235330693</v>
      </c>
      <c r="Y22" s="12" t="str">
        <f t="shared" si="1"/>
        <v>n.a.</v>
      </c>
    </row>
    <row r="23" spans="1:25">
      <c r="A23" s="29" t="s">
        <v>24</v>
      </c>
      <c r="B23" s="19">
        <f t="shared" si="2"/>
        <v>0.75672091960738985</v>
      </c>
      <c r="C23" s="9">
        <f t="shared" si="0"/>
        <v>-0.32218715118461638</v>
      </c>
      <c r="D23" s="9">
        <f t="shared" si="0"/>
        <v>-2.9768738689267438</v>
      </c>
      <c r="E23" s="9">
        <f t="shared" si="0"/>
        <v>3.5975450798083397</v>
      </c>
      <c r="F23" s="9">
        <f t="shared" si="0"/>
        <v>1.9294864345087648</v>
      </c>
      <c r="G23" s="9">
        <f t="shared" si="0"/>
        <v>3.5942478098889286</v>
      </c>
      <c r="H23" s="9">
        <f t="shared" si="0"/>
        <v>-2.5608626612494967</v>
      </c>
      <c r="I23" s="9">
        <f t="shared" si="0"/>
        <v>-2.2089809020676032</v>
      </c>
      <c r="J23" s="21">
        <f t="shared" si="0"/>
        <v>-2.8077290126934717</v>
      </c>
      <c r="K23" s="9">
        <f t="shared" si="0"/>
        <v>1.2592248289885255</v>
      </c>
      <c r="L23" s="9">
        <f t="shared" si="0"/>
        <v>-8.3770447712550045E-2</v>
      </c>
      <c r="M23" s="9">
        <f t="shared" si="0"/>
        <v>1.3347837485557346</v>
      </c>
      <c r="N23" s="9">
        <f t="shared" si="0"/>
        <v>0.4647538419044972</v>
      </c>
      <c r="O23" s="9">
        <f t="shared" si="0"/>
        <v>0.90557441446104114</v>
      </c>
      <c r="P23" s="9">
        <f t="shared" si="0"/>
        <v>1.6498580774900073</v>
      </c>
      <c r="Q23" s="9">
        <f t="shared" si="0"/>
        <v>2.092977784359995</v>
      </c>
      <c r="R23" s="9">
        <f t="shared" si="0"/>
        <v>3.3288180142335699</v>
      </c>
      <c r="S23" s="9">
        <f t="shared" si="1"/>
        <v>2.1839456407664937</v>
      </c>
      <c r="T23" s="9">
        <f t="shared" si="1"/>
        <v>0.31439706065103934</v>
      </c>
      <c r="U23" s="21">
        <f t="shared" si="1"/>
        <v>1.2366462383446741</v>
      </c>
      <c r="V23" s="9">
        <f t="shared" si="1"/>
        <v>0.86414280612403527</v>
      </c>
      <c r="W23" s="9">
        <f t="shared" si="1"/>
        <v>-1.7946798973039191</v>
      </c>
      <c r="X23" s="9">
        <f t="shared" si="1"/>
        <v>3.3731987442283229</v>
      </c>
      <c r="Y23" s="12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35.143192549888859</v>
      </c>
      <c r="D29" s="24">
        <f t="shared" si="3"/>
        <v>5.4534548295673835</v>
      </c>
      <c r="E29" s="24">
        <f t="shared" si="3"/>
        <v>1.7022347668979907</v>
      </c>
      <c r="F29" s="24">
        <f t="shared" si="3"/>
        <v>0.8345600897762373</v>
      </c>
      <c r="G29" s="24">
        <f t="shared" si="3"/>
        <v>8.7862928236609275</v>
      </c>
      <c r="H29" s="24">
        <f t="shared" si="3"/>
        <v>18.366650039986318</v>
      </c>
      <c r="I29" s="24">
        <f t="shared" si="3"/>
        <v>7.7691102662371687</v>
      </c>
      <c r="J29" s="23">
        <f t="shared" si="3"/>
        <v>10.597539773749148</v>
      </c>
      <c r="K29" s="24">
        <f t="shared" si="3"/>
        <v>64.856807450111148</v>
      </c>
      <c r="L29" s="24">
        <f t="shared" si="3"/>
        <v>7.3524424567311213</v>
      </c>
      <c r="M29" s="24">
        <f t="shared" si="3"/>
        <v>12.889004566002498</v>
      </c>
      <c r="N29" s="24">
        <f t="shared" si="3"/>
        <v>6.3027477515778028</v>
      </c>
      <c r="O29" s="24">
        <f t="shared" si="3"/>
        <v>2.3916509901756302</v>
      </c>
      <c r="P29" s="24">
        <f t="shared" si="3"/>
        <v>7.421424241699949</v>
      </c>
      <c r="Q29" s="24">
        <f t="shared" si="3"/>
        <v>6.149096262209933</v>
      </c>
      <c r="R29" s="24">
        <f t="shared" si="3"/>
        <v>3.9852213235804075</v>
      </c>
      <c r="S29" s="24">
        <f t="shared" si="3"/>
        <v>1.5494404070650198</v>
      </c>
      <c r="T29" s="24">
        <f t="shared" si="3"/>
        <v>7.4046440943481171</v>
      </c>
      <c r="U29" s="23">
        <f t="shared" si="3"/>
        <v>9.4111353567206599</v>
      </c>
      <c r="V29" s="24">
        <f t="shared" si="3"/>
        <v>95.612089425157009</v>
      </c>
      <c r="W29" s="24">
        <f t="shared" si="3"/>
        <v>20.903444896660545</v>
      </c>
      <c r="X29" s="24">
        <f t="shared" si="3"/>
        <v>2.2296584059624083</v>
      </c>
      <c r="Y29" s="12" t="str">
        <f t="shared" si="3"/>
        <v>..</v>
      </c>
    </row>
    <row r="30" spans="1:25">
      <c r="A30" s="5">
        <v>1998</v>
      </c>
      <c r="B30" s="28">
        <f t="shared" ref="B30:Y30" si="4">IF(ISERROR((B6/$B6)*100),"..",(B6/$B6)*100)</f>
        <v>100</v>
      </c>
      <c r="C30" s="22">
        <f t="shared" si="4"/>
        <v>33.883892174794575</v>
      </c>
      <c r="D30" s="24">
        <f t="shared" si="4"/>
        <v>5.2433086356044249</v>
      </c>
      <c r="E30" s="24">
        <f t="shared" si="4"/>
        <v>1.4883094829507806</v>
      </c>
      <c r="F30" s="24">
        <f t="shared" si="4"/>
        <v>0.83315234982121755</v>
      </c>
      <c r="G30" s="24">
        <f t="shared" si="4"/>
        <v>8.4643364514661386</v>
      </c>
      <c r="H30" s="24">
        <f t="shared" si="4"/>
        <v>17.854785254952013</v>
      </c>
      <c r="I30" s="24">
        <f t="shared" si="4"/>
        <v>7.4153063958618954</v>
      </c>
      <c r="J30" s="23">
        <f t="shared" si="4"/>
        <v>10.439478859090119</v>
      </c>
      <c r="K30" s="24">
        <f t="shared" si="4"/>
        <v>66.116107825205432</v>
      </c>
      <c r="L30" s="24">
        <f t="shared" si="4"/>
        <v>7.0689678863365026</v>
      </c>
      <c r="M30" s="24">
        <f t="shared" si="4"/>
        <v>13.064105568668644</v>
      </c>
      <c r="N30" s="24">
        <f t="shared" si="4"/>
        <v>6.3635138766324779</v>
      </c>
      <c r="O30" s="24">
        <f t="shared" si="4"/>
        <v>2.5923884250961087</v>
      </c>
      <c r="P30" s="24">
        <f t="shared" si="4"/>
        <v>7.1883406668234135</v>
      </c>
      <c r="Q30" s="24">
        <f t="shared" si="4"/>
        <v>6.6921516261416274</v>
      </c>
      <c r="R30" s="24">
        <f t="shared" si="4"/>
        <v>4.2208106356471742</v>
      </c>
      <c r="S30" s="24">
        <f t="shared" si="4"/>
        <v>1.6129686359708455</v>
      </c>
      <c r="T30" s="24">
        <f t="shared" si="4"/>
        <v>7.8426390029710555</v>
      </c>
      <c r="U30" s="23">
        <f t="shared" si="4"/>
        <v>9.4702215009175763</v>
      </c>
      <c r="V30" s="24">
        <f t="shared" si="4"/>
        <v>95.802892161053819</v>
      </c>
      <c r="W30" s="24">
        <f t="shared" si="4"/>
        <v>20.176247087724011</v>
      </c>
      <c r="X30" s="24">
        <f t="shared" si="4"/>
        <v>2.0319327436006267</v>
      </c>
      <c r="Y30" s="12" t="str">
        <f t="shared" si="4"/>
        <v>..</v>
      </c>
    </row>
    <row r="31" spans="1:25">
      <c r="A31" s="5">
        <v>1999</v>
      </c>
      <c r="B31" s="28">
        <f t="shared" ref="B31:Y31" si="5">IF(ISERROR((B7/$B7)*100),"..",(B7/$B7)*100)</f>
        <v>100</v>
      </c>
      <c r="C31" s="22">
        <f t="shared" si="5"/>
        <v>33.366101495464299</v>
      </c>
      <c r="D31" s="24">
        <f t="shared" si="5"/>
        <v>4.9198469766084747</v>
      </c>
      <c r="E31" s="24">
        <f t="shared" si="5"/>
        <v>1.3544802193170216</v>
      </c>
      <c r="F31" s="24">
        <f t="shared" si="5"/>
        <v>0.77178897705423433</v>
      </c>
      <c r="G31" s="24">
        <f t="shared" si="5"/>
        <v>8.3339364733801027</v>
      </c>
      <c r="H31" s="24">
        <f t="shared" si="5"/>
        <v>17.986048849104467</v>
      </c>
      <c r="I31" s="24">
        <f t="shared" si="5"/>
        <v>7.4730558678927164</v>
      </c>
      <c r="J31" s="23">
        <f t="shared" si="5"/>
        <v>10.512992981211751</v>
      </c>
      <c r="K31" s="24">
        <f t="shared" si="5"/>
        <v>66.633898504535708</v>
      </c>
      <c r="L31" s="24">
        <f t="shared" si="5"/>
        <v>7.117454387659536</v>
      </c>
      <c r="M31" s="24">
        <f t="shared" si="5"/>
        <v>12.674588178989833</v>
      </c>
      <c r="N31" s="24">
        <f t="shared" si="5"/>
        <v>6.4484766397948254</v>
      </c>
      <c r="O31" s="24">
        <f t="shared" si="5"/>
        <v>2.7987521886333364</v>
      </c>
      <c r="P31" s="24">
        <f t="shared" si="5"/>
        <v>7.2230800128136154</v>
      </c>
      <c r="Q31" s="24">
        <f t="shared" si="5"/>
        <v>6.8347304622383405</v>
      </c>
      <c r="R31" s="24">
        <f t="shared" si="5"/>
        <v>4.5837515323273248</v>
      </c>
      <c r="S31" s="24">
        <f t="shared" si="5"/>
        <v>1.6456519691985458</v>
      </c>
      <c r="T31" s="24">
        <f t="shared" si="5"/>
        <v>7.7579033408456528</v>
      </c>
      <c r="U31" s="23">
        <f t="shared" si="5"/>
        <v>9.5495097920346854</v>
      </c>
      <c r="V31" s="24">
        <f t="shared" si="5"/>
        <v>96.130404921103477</v>
      </c>
      <c r="W31" s="24">
        <f t="shared" si="5"/>
        <v>20.112318045475725</v>
      </c>
      <c r="X31" s="24">
        <f t="shared" si="5"/>
        <v>1.8732749363944194</v>
      </c>
      <c r="Y31" s="12" t="str">
        <f t="shared" si="5"/>
        <v>..</v>
      </c>
    </row>
    <row r="32" spans="1:25">
      <c r="A32" s="5">
        <v>2000</v>
      </c>
      <c r="B32" s="28">
        <f t="shared" ref="B32:Y32" si="6">IF(ISERROR((B8/$B8)*100),"..",(B8/$B8)*100)</f>
        <v>100</v>
      </c>
      <c r="C32" s="22">
        <f t="shared" si="6"/>
        <v>33.322290222286682</v>
      </c>
      <c r="D32" s="24">
        <f t="shared" si="6"/>
        <v>4.5169871380209408</v>
      </c>
      <c r="E32" s="24">
        <f t="shared" si="6"/>
        <v>1.4671639447797955</v>
      </c>
      <c r="F32" s="24">
        <f t="shared" si="6"/>
        <v>0.75489686729007721</v>
      </c>
      <c r="G32" s="24">
        <f t="shared" si="6"/>
        <v>8.3026157184376199</v>
      </c>
      <c r="H32" s="24">
        <f t="shared" si="6"/>
        <v>18.280626553758253</v>
      </c>
      <c r="I32" s="24">
        <f t="shared" si="6"/>
        <v>7.4149434032256893</v>
      </c>
      <c r="J32" s="23">
        <f t="shared" si="6"/>
        <v>10.865683150532563</v>
      </c>
      <c r="K32" s="24">
        <f t="shared" si="6"/>
        <v>66.677709777713318</v>
      </c>
      <c r="L32" s="24">
        <f t="shared" si="6"/>
        <v>7.232940374581541</v>
      </c>
      <c r="M32" s="24">
        <f t="shared" si="6"/>
        <v>12.472165994079919</v>
      </c>
      <c r="N32" s="24">
        <f t="shared" si="6"/>
        <v>6.3946043202443636</v>
      </c>
      <c r="O32" s="24">
        <f t="shared" si="6"/>
        <v>2.8579846107998454</v>
      </c>
      <c r="P32" s="24">
        <f t="shared" si="6"/>
        <v>7.4458810199577963</v>
      </c>
      <c r="Q32" s="24">
        <f t="shared" si="6"/>
        <v>7.09063729996116</v>
      </c>
      <c r="R32" s="24">
        <f t="shared" si="6"/>
        <v>4.5902466174547847</v>
      </c>
      <c r="S32" s="24">
        <f t="shared" si="6"/>
        <v>1.6743581270950079</v>
      </c>
      <c r="T32" s="24">
        <f t="shared" si="6"/>
        <v>7.5173970886126789</v>
      </c>
      <c r="U32" s="23">
        <f t="shared" si="6"/>
        <v>9.4014943249262135</v>
      </c>
      <c r="V32" s="24">
        <f t="shared" si="6"/>
        <v>96.49047334689449</v>
      </c>
      <c r="W32" s="24">
        <f t="shared" si="6"/>
        <v>20.502687365828123</v>
      </c>
      <c r="X32" s="24">
        <f t="shared" si="6"/>
        <v>1.9912920933513605</v>
      </c>
      <c r="Y32" s="12" t="str">
        <f t="shared" si="6"/>
        <v>..</v>
      </c>
    </row>
    <row r="33" spans="1:25">
      <c r="A33" s="5">
        <v>2001</v>
      </c>
      <c r="B33" s="28">
        <f t="shared" ref="B33:Y33" si="7">IF(ISERROR((B9/$B9)*100),"..",(B9/$B9)*100)</f>
        <v>100</v>
      </c>
      <c r="C33" s="22">
        <f t="shared" si="7"/>
        <v>32.674388888891393</v>
      </c>
      <c r="D33" s="24">
        <f t="shared" si="7"/>
        <v>4.0555051632284789</v>
      </c>
      <c r="E33" s="24">
        <f t="shared" si="7"/>
        <v>1.5430751018621967</v>
      </c>
      <c r="F33" s="24">
        <f t="shared" si="7"/>
        <v>0.76772746665826397</v>
      </c>
      <c r="G33" s="24">
        <f t="shared" si="7"/>
        <v>8.4308271751642447</v>
      </c>
      <c r="H33" s="24">
        <f t="shared" si="7"/>
        <v>17.87725398197821</v>
      </c>
      <c r="I33" s="24">
        <f t="shared" si="7"/>
        <v>7.379930092176501</v>
      </c>
      <c r="J33" s="23">
        <f t="shared" si="7"/>
        <v>10.497323889801709</v>
      </c>
      <c r="K33" s="24">
        <f t="shared" si="7"/>
        <v>67.3256111111086</v>
      </c>
      <c r="L33" s="24">
        <f t="shared" si="7"/>
        <v>7.359200344568853</v>
      </c>
      <c r="M33" s="24">
        <f t="shared" si="7"/>
        <v>12.640708466210398</v>
      </c>
      <c r="N33" s="24">
        <f t="shared" si="7"/>
        <v>6.414516132163155</v>
      </c>
      <c r="O33" s="24">
        <f t="shared" si="7"/>
        <v>2.9363470798976925</v>
      </c>
      <c r="P33" s="24">
        <f t="shared" si="7"/>
        <v>7.3467588845499767</v>
      </c>
      <c r="Q33" s="24">
        <f t="shared" si="7"/>
        <v>7.0716202396913177</v>
      </c>
      <c r="R33" s="24">
        <f t="shared" si="7"/>
        <v>4.7628626571608974</v>
      </c>
      <c r="S33" s="24">
        <f t="shared" si="7"/>
        <v>1.7357732739832956</v>
      </c>
      <c r="T33" s="24">
        <f t="shared" si="7"/>
        <v>7.617780471521403</v>
      </c>
      <c r="U33" s="23">
        <f t="shared" si="7"/>
        <v>9.4400435613616089</v>
      </c>
      <c r="V33" s="24">
        <f t="shared" si="7"/>
        <v>96.851850154802719</v>
      </c>
      <c r="W33" s="24">
        <f t="shared" si="7"/>
        <v>20.188056550498672</v>
      </c>
      <c r="X33" s="24">
        <f t="shared" si="7"/>
        <v>2.0730740757577468</v>
      </c>
      <c r="Y33" s="12" t="str">
        <f t="shared" si="7"/>
        <v>..</v>
      </c>
    </row>
    <row r="34" spans="1:25">
      <c r="A34" s="5">
        <v>2002</v>
      </c>
      <c r="B34" s="28">
        <f t="shared" ref="B34:Y34" si="8">IF(ISERROR((B10/$B10)*100),"..",(B10/$B10)*100)</f>
        <v>100</v>
      </c>
      <c r="C34" s="22">
        <f t="shared" si="8"/>
        <v>32.29315438744316</v>
      </c>
      <c r="D34" s="24">
        <f t="shared" si="8"/>
        <v>4.0623048308282321</v>
      </c>
      <c r="E34" s="24">
        <f t="shared" si="8"/>
        <v>1.4746060629981306</v>
      </c>
      <c r="F34" s="24">
        <f t="shared" si="8"/>
        <v>0.73912245243118391</v>
      </c>
      <c r="G34" s="24">
        <f t="shared" si="8"/>
        <v>8.5592257901823228</v>
      </c>
      <c r="H34" s="24">
        <f t="shared" si="8"/>
        <v>17.45789525100329</v>
      </c>
      <c r="I34" s="24">
        <f t="shared" si="8"/>
        <v>7.1191105902531904</v>
      </c>
      <c r="J34" s="23">
        <f t="shared" si="8"/>
        <v>10.338784660750102</v>
      </c>
      <c r="K34" s="24">
        <f t="shared" si="8"/>
        <v>67.706845612556833</v>
      </c>
      <c r="L34" s="24">
        <f t="shared" si="8"/>
        <v>7.2987756167769984</v>
      </c>
      <c r="M34" s="24">
        <f t="shared" si="8"/>
        <v>13.016958878318736</v>
      </c>
      <c r="N34" s="24">
        <f t="shared" si="8"/>
        <v>6.3885472296670898</v>
      </c>
      <c r="O34" s="24">
        <f t="shared" si="8"/>
        <v>2.7695113807793064</v>
      </c>
      <c r="P34" s="24">
        <f t="shared" si="8"/>
        <v>7.3935774932228249</v>
      </c>
      <c r="Q34" s="24">
        <f t="shared" si="8"/>
        <v>6.9715522040308899</v>
      </c>
      <c r="R34" s="24">
        <f t="shared" si="8"/>
        <v>4.992272260737888</v>
      </c>
      <c r="S34" s="24">
        <f t="shared" si="8"/>
        <v>1.8527732618435595</v>
      </c>
      <c r="T34" s="24">
        <f t="shared" si="8"/>
        <v>7.5702689385422381</v>
      </c>
      <c r="U34" s="23">
        <f t="shared" si="8"/>
        <v>9.4526083486373054</v>
      </c>
      <c r="V34" s="24">
        <f t="shared" si="8"/>
        <v>96.863376355903924</v>
      </c>
      <c r="W34" s="24">
        <f t="shared" si="8"/>
        <v>19.671623766432607</v>
      </c>
      <c r="X34" s="24">
        <f t="shared" si="8"/>
        <v>1.989187415804343</v>
      </c>
      <c r="Y34" s="12" t="str">
        <f t="shared" si="8"/>
        <v>..</v>
      </c>
    </row>
    <row r="35" spans="1:25">
      <c r="A35" s="5">
        <v>2003</v>
      </c>
      <c r="B35" s="28">
        <f t="shared" ref="B35:Y35" si="9">IF(ISERROR((B11/$B11)*100),"..",(B11/$B11)*100)</f>
        <v>100</v>
      </c>
      <c r="C35" s="22">
        <f t="shared" si="9"/>
        <v>32.156343088758746</v>
      </c>
      <c r="D35" s="24">
        <f t="shared" si="9"/>
        <v>3.9928295616088865</v>
      </c>
      <c r="E35" s="24">
        <f t="shared" si="9"/>
        <v>1.5189437118118656</v>
      </c>
      <c r="F35" s="24">
        <f t="shared" si="9"/>
        <v>0.79878006838099913</v>
      </c>
      <c r="G35" s="24">
        <f t="shared" si="9"/>
        <v>8.6848125590278649</v>
      </c>
      <c r="H35" s="24">
        <f t="shared" si="9"/>
        <v>17.160977187929124</v>
      </c>
      <c r="I35" s="24">
        <f t="shared" si="9"/>
        <v>7.1326702515333418</v>
      </c>
      <c r="J35" s="23">
        <f t="shared" si="9"/>
        <v>10.028306936395783</v>
      </c>
      <c r="K35" s="24">
        <f t="shared" si="9"/>
        <v>67.843656911241254</v>
      </c>
      <c r="L35" s="24">
        <f t="shared" si="9"/>
        <v>7.0776638711369229</v>
      </c>
      <c r="M35" s="24">
        <f t="shared" si="9"/>
        <v>13.006935703961592</v>
      </c>
      <c r="N35" s="24">
        <f t="shared" si="9"/>
        <v>6.3034103999910815</v>
      </c>
      <c r="O35" s="24">
        <f t="shared" si="9"/>
        <v>2.7494597516820836</v>
      </c>
      <c r="P35" s="24">
        <f t="shared" si="9"/>
        <v>7.4439720819815838</v>
      </c>
      <c r="Q35" s="24">
        <f t="shared" si="9"/>
        <v>7.0888387634452874</v>
      </c>
      <c r="R35" s="24">
        <f t="shared" si="9"/>
        <v>5.3704302743343524</v>
      </c>
      <c r="S35" s="24">
        <f t="shared" si="9"/>
        <v>1.8904560030256816</v>
      </c>
      <c r="T35" s="24">
        <f t="shared" si="9"/>
        <v>7.5207157430393439</v>
      </c>
      <c r="U35" s="23">
        <f t="shared" si="9"/>
        <v>9.3917743186433302</v>
      </c>
      <c r="V35" s="24">
        <f t="shared" si="9"/>
        <v>96.930760305566324</v>
      </c>
      <c r="W35" s="24">
        <f t="shared" si="9"/>
        <v>19.478700968121991</v>
      </c>
      <c r="X35" s="24">
        <f t="shared" si="9"/>
        <v>2.1688544735107684</v>
      </c>
      <c r="Y35" s="12" t="str">
        <f t="shared" si="9"/>
        <v>..</v>
      </c>
    </row>
    <row r="36" spans="1:25">
      <c r="A36" s="5">
        <v>2004</v>
      </c>
      <c r="B36" s="28">
        <f t="shared" ref="B36:Y36" si="10">IF(ISERROR((B12/$B12)*100),"..",(B12/$B12)*100)</f>
        <v>100</v>
      </c>
      <c r="C36" s="22">
        <f t="shared" si="10"/>
        <v>32.049845980319176</v>
      </c>
      <c r="D36" s="24">
        <f t="shared" si="10"/>
        <v>3.8449576873900408</v>
      </c>
      <c r="E36" s="24">
        <f t="shared" si="10"/>
        <v>1.6009803089022552</v>
      </c>
      <c r="F36" s="24">
        <f t="shared" si="10"/>
        <v>0.82548025856678842</v>
      </c>
      <c r="G36" s="24">
        <f t="shared" si="10"/>
        <v>8.9281507434240304</v>
      </c>
      <c r="H36" s="24">
        <f t="shared" si="10"/>
        <v>16.850276982036057</v>
      </c>
      <c r="I36" s="24">
        <f t="shared" si="10"/>
        <v>7.019242358767924</v>
      </c>
      <c r="J36" s="23">
        <f t="shared" si="10"/>
        <v>9.8310346232681347</v>
      </c>
      <c r="K36" s="24">
        <f t="shared" si="10"/>
        <v>67.950154019680824</v>
      </c>
      <c r="L36" s="24">
        <f t="shared" si="10"/>
        <v>7.1359470224345518</v>
      </c>
      <c r="M36" s="24">
        <f t="shared" si="10"/>
        <v>13.053583131934396</v>
      </c>
      <c r="N36" s="24">
        <f t="shared" si="10"/>
        <v>6.3639481976136194</v>
      </c>
      <c r="O36" s="24">
        <f t="shared" si="10"/>
        <v>2.7277200498834753</v>
      </c>
      <c r="P36" s="24">
        <f t="shared" si="10"/>
        <v>7.4343772749405383</v>
      </c>
      <c r="Q36" s="24">
        <f t="shared" si="10"/>
        <v>7.1069827277440201</v>
      </c>
      <c r="R36" s="24">
        <f t="shared" si="10"/>
        <v>5.4984264174227837</v>
      </c>
      <c r="S36" s="24">
        <f t="shared" si="10"/>
        <v>1.9870824467556909</v>
      </c>
      <c r="T36" s="24">
        <f t="shared" si="10"/>
        <v>7.3753657881815062</v>
      </c>
      <c r="U36" s="23">
        <f t="shared" si="10"/>
        <v>9.2667209627702452</v>
      </c>
      <c r="V36" s="24">
        <f t="shared" si="10"/>
        <v>97.043998334478161</v>
      </c>
      <c r="W36" s="24">
        <f t="shared" si="10"/>
        <v>19.276737549505103</v>
      </c>
      <c r="X36" s="24">
        <f t="shared" si="10"/>
        <v>2.2689439413560994</v>
      </c>
      <c r="Y36" s="12" t="str">
        <f t="shared" si="10"/>
        <v>..</v>
      </c>
    </row>
    <row r="37" spans="1:25">
      <c r="A37" s="5">
        <v>2005</v>
      </c>
      <c r="B37" s="28">
        <f t="shared" ref="B37:Y37" si="11">IF(ISERROR((B13/$B13)*100),"..",(B13/$B13)*100)</f>
        <v>100</v>
      </c>
      <c r="C37" s="22">
        <f t="shared" si="11"/>
        <v>32.202732042383843</v>
      </c>
      <c r="D37" s="24">
        <f t="shared" si="11"/>
        <v>3.7913362015741825</v>
      </c>
      <c r="E37" s="24">
        <f t="shared" si="11"/>
        <v>1.8133835373346021</v>
      </c>
      <c r="F37" s="24">
        <f t="shared" si="11"/>
        <v>0.8546259382933642</v>
      </c>
      <c r="G37" s="24">
        <f t="shared" si="11"/>
        <v>9.3365971153576943</v>
      </c>
      <c r="H37" s="24">
        <f t="shared" si="11"/>
        <v>16.406789249823994</v>
      </c>
      <c r="I37" s="24">
        <f t="shared" si="11"/>
        <v>6.8088864690452864</v>
      </c>
      <c r="J37" s="23">
        <f t="shared" si="11"/>
        <v>9.5979027807787087</v>
      </c>
      <c r="K37" s="24">
        <f t="shared" si="11"/>
        <v>67.797267957616171</v>
      </c>
      <c r="L37" s="24">
        <f t="shared" si="11"/>
        <v>7.1624950036120367</v>
      </c>
      <c r="M37" s="24">
        <f t="shared" si="11"/>
        <v>12.986894124400935</v>
      </c>
      <c r="N37" s="24">
        <f t="shared" si="11"/>
        <v>6.2218039690106082</v>
      </c>
      <c r="O37" s="24">
        <f t="shared" si="11"/>
        <v>2.6800722900855409</v>
      </c>
      <c r="P37" s="24">
        <f t="shared" si="11"/>
        <v>7.6869572424925261</v>
      </c>
      <c r="Q37" s="24">
        <f t="shared" si="11"/>
        <v>7.19722399535903</v>
      </c>
      <c r="R37" s="24">
        <f t="shared" si="11"/>
        <v>5.6080215886509643</v>
      </c>
      <c r="S37" s="24">
        <f t="shared" si="11"/>
        <v>1.8141366654330118</v>
      </c>
      <c r="T37" s="24">
        <f t="shared" si="11"/>
        <v>7.3284214630785547</v>
      </c>
      <c r="U37" s="23">
        <f t="shared" si="11"/>
        <v>9.1112416154929612</v>
      </c>
      <c r="V37" s="24">
        <f t="shared" si="11"/>
        <v>97.062004738494792</v>
      </c>
      <c r="W37" s="24">
        <f t="shared" si="11"/>
        <v>19.074798725451959</v>
      </c>
      <c r="X37" s="24">
        <f t="shared" si="11"/>
        <v>2.4870119442712437</v>
      </c>
      <c r="Y37" s="12" t="str">
        <f t="shared" si="11"/>
        <v>..</v>
      </c>
    </row>
    <row r="38" spans="1:25">
      <c r="A38" s="5">
        <v>2006</v>
      </c>
      <c r="B38" s="28">
        <f t="shared" ref="B38:Y38" si="12">IF(ISERROR((B14/$B14)*100),"..",(B14/$B14)*100)</f>
        <v>100</v>
      </c>
      <c r="C38" s="22">
        <f t="shared" si="12"/>
        <v>31.79742136608284</v>
      </c>
      <c r="D38" s="24">
        <f t="shared" si="12"/>
        <v>3.6080994394872472</v>
      </c>
      <c r="E38" s="24">
        <f t="shared" si="12"/>
        <v>2.0070983847914339</v>
      </c>
      <c r="F38" s="24">
        <f t="shared" si="12"/>
        <v>0.80574966986208385</v>
      </c>
      <c r="G38" s="24">
        <f t="shared" si="12"/>
        <v>9.8166895374309604</v>
      </c>
      <c r="H38" s="24">
        <f t="shared" si="12"/>
        <v>15.559784334511113</v>
      </c>
      <c r="I38" s="24">
        <f t="shared" si="12"/>
        <v>6.4084519334635308</v>
      </c>
      <c r="J38" s="23">
        <f t="shared" si="12"/>
        <v>9.1513324010475792</v>
      </c>
      <c r="K38" s="24">
        <f t="shared" si="12"/>
        <v>68.20257863391717</v>
      </c>
      <c r="L38" s="24">
        <f t="shared" si="12"/>
        <v>6.9900493713113336</v>
      </c>
      <c r="M38" s="24">
        <f t="shared" si="12"/>
        <v>12.804882449418574</v>
      </c>
      <c r="N38" s="24">
        <f t="shared" si="12"/>
        <v>6.4235447916757575</v>
      </c>
      <c r="O38" s="24">
        <f t="shared" si="12"/>
        <v>2.6640510188119868</v>
      </c>
      <c r="P38" s="24">
        <f t="shared" si="12"/>
        <v>7.84704846297051</v>
      </c>
      <c r="Q38" s="24">
        <f t="shared" si="12"/>
        <v>7.3457070993582532</v>
      </c>
      <c r="R38" s="24">
        <f t="shared" si="12"/>
        <v>5.8050648896396106</v>
      </c>
      <c r="S38" s="24">
        <f t="shared" si="12"/>
        <v>1.8178397332311087</v>
      </c>
      <c r="T38" s="24">
        <f t="shared" si="12"/>
        <v>7.2803970248313394</v>
      </c>
      <c r="U38" s="23">
        <f t="shared" si="12"/>
        <v>9.2239937926686881</v>
      </c>
      <c r="V38" s="24">
        <f t="shared" si="12"/>
        <v>97.21387599704336</v>
      </c>
      <c r="W38" s="24">
        <f t="shared" si="12"/>
        <v>18.372632389164629</v>
      </c>
      <c r="X38" s="24">
        <f t="shared" si="12"/>
        <v>2.6282804832937123</v>
      </c>
      <c r="Y38" s="12" t="str">
        <f t="shared" si="12"/>
        <v>..</v>
      </c>
    </row>
    <row r="39" spans="1:25">
      <c r="A39" s="5">
        <v>2007</v>
      </c>
      <c r="B39" s="28">
        <f t="shared" ref="B39:Y39" si="13">IF(ISERROR((B15/$B15)*100),"..",(B15/$B15)*100)</f>
        <v>100</v>
      </c>
      <c r="C39" s="22">
        <f t="shared" si="13"/>
        <v>31.368240971825184</v>
      </c>
      <c r="D39" s="24">
        <f t="shared" si="13"/>
        <v>3.4910049490123183</v>
      </c>
      <c r="E39" s="24">
        <f t="shared" si="13"/>
        <v>1.9887406928617242</v>
      </c>
      <c r="F39" s="24">
        <f t="shared" si="13"/>
        <v>0.74961771978523262</v>
      </c>
      <c r="G39" s="24">
        <f t="shared" si="13"/>
        <v>10.316778049307326</v>
      </c>
      <c r="H39" s="24">
        <f t="shared" si="13"/>
        <v>14.822099560858582</v>
      </c>
      <c r="I39" s="24">
        <f t="shared" si="13"/>
        <v>6.0794389957709996</v>
      </c>
      <c r="J39" s="23">
        <f t="shared" si="13"/>
        <v>8.7426605650875828</v>
      </c>
      <c r="K39" s="24">
        <f t="shared" si="13"/>
        <v>68.631759028174812</v>
      </c>
      <c r="L39" s="24">
        <f t="shared" si="13"/>
        <v>6.9051922053302572</v>
      </c>
      <c r="M39" s="24">
        <f t="shared" si="13"/>
        <v>12.948141564174581</v>
      </c>
      <c r="N39" s="24">
        <f t="shared" si="13"/>
        <v>6.398779826651416</v>
      </c>
      <c r="O39" s="24">
        <f t="shared" si="13"/>
        <v>2.6892398023814303</v>
      </c>
      <c r="P39" s="24">
        <f t="shared" si="13"/>
        <v>7.7862654962804312</v>
      </c>
      <c r="Q39" s="24">
        <f t="shared" si="13"/>
        <v>7.5504000010520711</v>
      </c>
      <c r="R39" s="24">
        <f t="shared" si="13"/>
        <v>5.8588819696891479</v>
      </c>
      <c r="S39" s="24">
        <f t="shared" si="13"/>
        <v>1.831307985193402</v>
      </c>
      <c r="T39" s="24">
        <f t="shared" si="13"/>
        <v>7.3072932916932007</v>
      </c>
      <c r="U39" s="23">
        <f t="shared" si="13"/>
        <v>9.3562568857288735</v>
      </c>
      <c r="V39" s="24">
        <f t="shared" si="13"/>
        <v>97.266100564272222</v>
      </c>
      <c r="W39" s="24">
        <f t="shared" si="13"/>
        <v>17.560457973505542</v>
      </c>
      <c r="X39" s="24">
        <f t="shared" si="13"/>
        <v>2.5601020772832341</v>
      </c>
      <c r="Y39" s="12" t="str">
        <f t="shared" si="13"/>
        <v>..</v>
      </c>
    </row>
    <row r="40" spans="1:25">
      <c r="A40" s="5">
        <v>2008</v>
      </c>
      <c r="B40" s="28">
        <f t="shared" ref="B40:Y40" si="14">IF(ISERROR((B16/$B16)*100),"..",(B16/$B16)*100)</f>
        <v>100</v>
      </c>
      <c r="C40" s="22">
        <f t="shared" si="14"/>
        <v>30.9130139968265</v>
      </c>
      <c r="D40" s="24">
        <f t="shared" si="14"/>
        <v>3.1812474711279264</v>
      </c>
      <c r="E40" s="24">
        <f t="shared" si="14"/>
        <v>2.0753432969393817</v>
      </c>
      <c r="F40" s="24">
        <f t="shared" si="14"/>
        <v>0.76696580817763216</v>
      </c>
      <c r="G40" s="24">
        <f t="shared" si="14"/>
        <v>10.759068858263118</v>
      </c>
      <c r="H40" s="24">
        <f t="shared" si="14"/>
        <v>14.130388562318439</v>
      </c>
      <c r="I40" s="24">
        <f t="shared" si="14"/>
        <v>5.8396623961915388</v>
      </c>
      <c r="J40" s="23">
        <f t="shared" si="14"/>
        <v>8.2907261661269001</v>
      </c>
      <c r="K40" s="24">
        <f t="shared" si="14"/>
        <v>69.086986003173493</v>
      </c>
      <c r="L40" s="24">
        <f t="shared" si="14"/>
        <v>6.9951054774755788</v>
      </c>
      <c r="M40" s="24">
        <f t="shared" si="14"/>
        <v>12.811486713465586</v>
      </c>
      <c r="N40" s="24">
        <f t="shared" si="14"/>
        <v>6.3808819070304033</v>
      </c>
      <c r="O40" s="24">
        <f t="shared" si="14"/>
        <v>2.7956527442003174</v>
      </c>
      <c r="P40" s="24">
        <f t="shared" si="14"/>
        <v>7.895935912453024</v>
      </c>
      <c r="Q40" s="24">
        <f t="shared" si="14"/>
        <v>7.7510603681219994</v>
      </c>
      <c r="R40" s="24">
        <f t="shared" si="14"/>
        <v>5.8338973038339415</v>
      </c>
      <c r="S40" s="24">
        <f t="shared" si="14"/>
        <v>1.8766316029115597</v>
      </c>
      <c r="T40" s="24">
        <f t="shared" si="14"/>
        <v>7.361642689879246</v>
      </c>
      <c r="U40" s="23">
        <f t="shared" si="14"/>
        <v>9.384691283801839</v>
      </c>
      <c r="V40" s="24">
        <f t="shared" si="14"/>
        <v>97.438131972695203</v>
      </c>
      <c r="W40" s="24">
        <f t="shared" si="14"/>
        <v>16.972697667435451</v>
      </c>
      <c r="X40" s="24">
        <f t="shared" si="14"/>
        <v>2.6357061853798562</v>
      </c>
      <c r="Y40" s="12" t="str">
        <f t="shared" si="14"/>
        <v>..</v>
      </c>
    </row>
    <row r="41" spans="1:25">
      <c r="A41" s="5">
        <v>2009</v>
      </c>
      <c r="B41" s="28">
        <f t="shared" ref="B41:Y41" si="15">IF(ISERROR((B17/$B17)*100),"..",(B17/$B17)*100)</f>
        <v>100</v>
      </c>
      <c r="C41" s="22">
        <f t="shared" si="15"/>
        <v>29.751814883489025</v>
      </c>
      <c r="D41" s="24">
        <f t="shared" si="15"/>
        <v>3.2891370195574088</v>
      </c>
      <c r="E41" s="24">
        <f t="shared" si="15"/>
        <v>1.8457084224503091</v>
      </c>
      <c r="F41" s="24">
        <f t="shared" si="15"/>
        <v>0.84236272419227642</v>
      </c>
      <c r="G41" s="24">
        <f t="shared" si="15"/>
        <v>10.645877044786562</v>
      </c>
      <c r="H41" s="24">
        <f t="shared" si="15"/>
        <v>13.128729672502468</v>
      </c>
      <c r="I41" s="24">
        <f t="shared" si="15"/>
        <v>5.5403821606983703</v>
      </c>
      <c r="J41" s="23">
        <f t="shared" si="15"/>
        <v>7.5883475118040984</v>
      </c>
      <c r="K41" s="24">
        <f t="shared" si="15"/>
        <v>70.248185116510967</v>
      </c>
      <c r="L41" s="24">
        <f t="shared" si="15"/>
        <v>6.7493700736010824</v>
      </c>
      <c r="M41" s="24">
        <f t="shared" si="15"/>
        <v>13.095052282553684</v>
      </c>
      <c r="N41" s="24">
        <f t="shared" si="15"/>
        <v>6.2455188293158912</v>
      </c>
      <c r="O41" s="24">
        <f t="shared" si="15"/>
        <v>2.882757189185488</v>
      </c>
      <c r="P41" s="24">
        <f t="shared" si="15"/>
        <v>8.2690467809289849</v>
      </c>
      <c r="Q41" s="24">
        <f t="shared" si="15"/>
        <v>8.0391982735469423</v>
      </c>
      <c r="R41" s="24">
        <f t="shared" si="15"/>
        <v>5.8935731993199472</v>
      </c>
      <c r="S41" s="24">
        <f t="shared" si="15"/>
        <v>1.9730396850956469</v>
      </c>
      <c r="T41" s="24">
        <f t="shared" si="15"/>
        <v>7.2786387812114484</v>
      </c>
      <c r="U41" s="23">
        <f t="shared" si="15"/>
        <v>9.8219900217518532</v>
      </c>
      <c r="V41" s="24">
        <f t="shared" si="15"/>
        <v>97.326946512695343</v>
      </c>
      <c r="W41" s="24">
        <f t="shared" si="15"/>
        <v>15.816800819145055</v>
      </c>
      <c r="X41" s="24">
        <f t="shared" si="15"/>
        <v>2.5065624689049071</v>
      </c>
      <c r="Y41" s="12" t="str">
        <f t="shared" si="15"/>
        <v>..</v>
      </c>
    </row>
    <row r="42" spans="1:25">
      <c r="A42" s="5">
        <v>2010</v>
      </c>
      <c r="B42" s="28">
        <f t="shared" ref="B42:Y42" si="16">IF(ISERROR((B18/$B18)*100),"..",(B18/$B18)*100)</f>
        <v>100</v>
      </c>
      <c r="C42" s="22">
        <f t="shared" si="16"/>
        <v>29.921240266845345</v>
      </c>
      <c r="D42" s="24">
        <f t="shared" si="16"/>
        <v>3.0964298065348177</v>
      </c>
      <c r="E42" s="24">
        <f t="shared" si="16"/>
        <v>1.9374612988794233</v>
      </c>
      <c r="F42" s="24">
        <f t="shared" si="16"/>
        <v>0.84751175810647406</v>
      </c>
      <c r="G42" s="24">
        <f t="shared" si="16"/>
        <v>10.960518505251175</v>
      </c>
      <c r="H42" s="24">
        <f t="shared" si="16"/>
        <v>13.079318898073453</v>
      </c>
      <c r="I42" s="24">
        <f t="shared" si="16"/>
        <v>5.4999318629304748</v>
      </c>
      <c r="J42" s="23">
        <f t="shared" si="16"/>
        <v>7.5793870351429797</v>
      </c>
      <c r="K42" s="24">
        <f t="shared" si="16"/>
        <v>70.078759733154669</v>
      </c>
      <c r="L42" s="24">
        <f t="shared" si="16"/>
        <v>6.6517360044464429</v>
      </c>
      <c r="M42" s="24">
        <f t="shared" si="16"/>
        <v>13.206480097781419</v>
      </c>
      <c r="N42" s="24">
        <f t="shared" si="16"/>
        <v>6.2117028199087914</v>
      </c>
      <c r="O42" s="24">
        <f t="shared" si="16"/>
        <v>2.9004890120838835</v>
      </c>
      <c r="P42" s="24">
        <f t="shared" si="16"/>
        <v>8.1328658157477065</v>
      </c>
      <c r="Q42" s="24">
        <f t="shared" si="16"/>
        <v>8.0891657020039442</v>
      </c>
      <c r="R42" s="24">
        <f t="shared" si="16"/>
        <v>5.906230373846789</v>
      </c>
      <c r="S42" s="24">
        <f t="shared" si="16"/>
        <v>1.9272354890614283</v>
      </c>
      <c r="T42" s="24">
        <f t="shared" si="16"/>
        <v>7.193825710625541</v>
      </c>
      <c r="U42" s="23">
        <f t="shared" si="16"/>
        <v>9.8590287076487169</v>
      </c>
      <c r="V42" s="24">
        <f t="shared" si="16"/>
        <v>97.524157163347766</v>
      </c>
      <c r="W42" s="24">
        <f t="shared" si="16"/>
        <v>15.86429195505935</v>
      </c>
      <c r="X42" s="24">
        <f t="shared" si="16"/>
        <v>2.5732043047509703</v>
      </c>
      <c r="Y42" s="12" t="str">
        <f t="shared" si="1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V45" s="1" t="s">
        <v>20</v>
      </c>
      <c r="W45" s="1" t="s">
        <v>25</v>
      </c>
    </row>
  </sheetData>
  <mergeCells count="6">
    <mergeCell ref="V4:Y4"/>
    <mergeCell ref="V28:Y28"/>
    <mergeCell ref="B4:J4"/>
    <mergeCell ref="K4:U4"/>
    <mergeCell ref="B28:J28"/>
    <mergeCell ref="K28:U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Contents'!B92</f>
        <v>Table 71: Labour Productivity, Nova Scotia, Business Sector Industries, 1997-2010</v>
      </c>
      <c r="K1" s="7" t="str">
        <f>B1 &amp; " (continued)"</f>
        <v>Table 71: Labour Productivity, Nova Scotia, Business Sector Industries, 1997-2010 (continued)</v>
      </c>
      <c r="V1" s="7" t="str">
        <f>K1</f>
        <v>Table 71: Labour Productivity, Nova Scotia, Business Sector Industries, 1997-2010 (continued)</v>
      </c>
    </row>
    <row r="3" spans="1:28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44</v>
      </c>
      <c r="C4" s="78"/>
      <c r="D4" s="78"/>
      <c r="E4" s="78"/>
      <c r="F4" s="78"/>
      <c r="G4" s="78"/>
      <c r="H4" s="78"/>
      <c r="I4" s="78"/>
      <c r="J4" s="78"/>
      <c r="K4" s="78" t="s">
        <v>44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44</v>
      </c>
      <c r="W4" s="76"/>
      <c r="X4" s="76"/>
      <c r="Y4" s="76"/>
    </row>
    <row r="5" spans="1:28">
      <c r="A5" s="5">
        <v>1997</v>
      </c>
      <c r="B5" s="34">
        <f>IF(ISERROR(RGDP_NS!B5/Hrs_Wkd_NS!B5),"..",(RGDP_NS!B5/Hrs_Wkd_NS!B5))</f>
        <v>23.728274604189387</v>
      </c>
      <c r="C5" s="22">
        <f>IF(ISERROR(RGDP_NS!C5/Hrs_Wkd_NS!C5),"..",(RGDP_NS!C5/Hrs_Wkd_NS!C5))</f>
        <v>27.808186709064987</v>
      </c>
      <c r="D5" s="24">
        <f>IF(ISERROR(RGDP_NS!D5/Hrs_Wkd_NS!D5),"..",(RGDP_NS!D5/Hrs_Wkd_NS!D5))</f>
        <v>17.948780644746154</v>
      </c>
      <c r="E5" s="24">
        <f>IF(ISERROR(RGDP_NS!E5/Hrs_Wkd_NS!E5),"..",(RGDP_NS!E5/Hrs_Wkd_NS!E5))</f>
        <v>57.146953896816683</v>
      </c>
      <c r="F5" s="24">
        <f>IF(ISERROR(RGDP_NS!F5/Hrs_Wkd_NS!F5),"..",(RGDP_NS!F5/Hrs_Wkd_NS!F5))</f>
        <v>153.07085941946499</v>
      </c>
      <c r="G5" s="24">
        <f>IF(ISERROR(RGDP_NS!G5/Hrs_Wkd_NS!G5),"..",(RGDP_NS!G5/Hrs_Wkd_NS!G5))</f>
        <v>20.20864592527214</v>
      </c>
      <c r="H5" s="24">
        <f>IF(ISERROR(RGDP_NS!H5/Hrs_Wkd_NS!H5),"..",(RGDP_NS!H5/Hrs_Wkd_NS!H5))</f>
        <v>29.199800482616375</v>
      </c>
      <c r="I5" s="24">
        <f>IF(ISERROR(RGDP_NS!I5/Hrs_Wkd_NS!I5),"..",(RGDP_NS!I5/Hrs_Wkd_NS!I5))</f>
        <v>29.137528795811519</v>
      </c>
      <c r="J5" s="23">
        <f>IF(ISERROR(RGDP_NS!J5/Hrs_Wkd_NS!J5),"..",(RGDP_NS!J5/Hrs_Wkd_NS!J5))</f>
        <v>27.274130689772598</v>
      </c>
      <c r="K5" s="24">
        <f>IF(ISERROR(RGDP_NS!K5/Hrs_Wkd_NS!K5),"..",(RGDP_NS!K5/Hrs_Wkd_NS!K5))</f>
        <v>21.878399880455927</v>
      </c>
      <c r="L5" s="24">
        <f>IF(ISERROR(RGDP_NS!L5/Hrs_Wkd_NS!L5),"..",(RGDP_NS!L5/Hrs_Wkd_NS!L5))</f>
        <v>27.235738583340858</v>
      </c>
      <c r="M5" s="24">
        <f>IF(ISERROR(RGDP_NS!M5/Hrs_Wkd_NS!M5),"..",(RGDP_NS!M5/Hrs_Wkd_NS!M5))</f>
        <v>12.696448668250595</v>
      </c>
      <c r="N5" s="24">
        <f>IF(ISERROR(RGDP_NS!N5/Hrs_Wkd_NS!N5),"..",(RGDP_NS!N5/Hrs_Wkd_NS!N5))</f>
        <v>23.669726607183708</v>
      </c>
      <c r="O5" s="24">
        <f>IF(ISERROR(RGDP_NS!O5/Hrs_Wkd_NS!O5),"..",(RGDP_NS!O5/Hrs_Wkd_NS!O5))</f>
        <v>41.943948668780884</v>
      </c>
      <c r="P5" s="24">
        <f>IF(ISERROR(RGDP_NS!P5/Hrs_Wkd_NS!P5),"..",(RGDP_NS!P5/Hrs_Wkd_NS!P5))</f>
        <v>59.960001251916992</v>
      </c>
      <c r="Q5" s="24">
        <f>IF(ISERROR(RGDP_NS!Q5/Hrs_Wkd_NS!Q5),"..",(RGDP_NS!Q5/Hrs_Wkd_NS!Q5))</f>
        <v>24.712311256690903</v>
      </c>
      <c r="R5" s="24">
        <f>IF(ISERROR(RGDP_NS!R5/Hrs_Wkd_NS!R5),"..",(RGDP_NS!R5/Hrs_Wkd_NS!R5))</f>
        <v>16.353781569503688</v>
      </c>
      <c r="S5" s="24">
        <f>IF(ISERROR(RGDP_NS!S5/Hrs_Wkd_NS!S5),"..",(RGDP_NS!S5/Hrs_Wkd_NS!S5))</f>
        <v>21.473292664782026</v>
      </c>
      <c r="T5" s="24">
        <f>IF(ISERROR(RGDP_NS!T5/Hrs_Wkd_NS!T5),"..",(RGDP_NS!T5/Hrs_Wkd_NS!T5))</f>
        <v>11.658266129032256</v>
      </c>
      <c r="U5" s="23">
        <f>IF(ISERROR(RGDP_NS!U5/Hrs_Wkd_NS!U5),"..",(RGDP_NS!U5/Hrs_Wkd_NS!U5))</f>
        <v>15.244995705886238</v>
      </c>
      <c r="V5" s="22">
        <f>IF(ISERROR(RGDP_NS!V5/Hrs_Wkd_NS!V5),"..",(RGDP_NS!V5/Hrs_Wkd_NS!V5))</f>
        <v>23.250394792813896</v>
      </c>
      <c r="W5" s="24">
        <f>IF(ISERROR(RGDP_NS!W5/Hrs_Wkd_NS!W5),"..",(RGDP_NS!W5/Hrs_Wkd_NS!W5))</f>
        <v>36.845224226591824</v>
      </c>
      <c r="X5" s="24">
        <f>IF(ISERROR(RGDP_NS!X5/Hrs_Wkd_NS!X5),"..",(RGDP_NS!X5/Hrs_Wkd_NS!X5))</f>
        <v>107.13686558839933</v>
      </c>
      <c r="Y5" s="24" t="str">
        <f>IF(ISERROR(RGDP_NS!Y5/Hrs_Wkd_NS!Y5),"..",(RGDP_NS!Y5/Hrs_Wkd_NS!Y5))</f>
        <v>..</v>
      </c>
      <c r="AB5" s="6"/>
    </row>
    <row r="6" spans="1:28">
      <c r="A6" s="5">
        <v>1998</v>
      </c>
      <c r="B6" s="34">
        <f>IF(ISERROR(RGDP_NS!B6/Hrs_Wkd_NS!B6),"..",(RGDP_NS!B6/Hrs_Wkd_NS!B6))</f>
        <v>23.91228870892099</v>
      </c>
      <c r="C6" s="22">
        <f>IF(ISERROR(RGDP_NS!C6/Hrs_Wkd_NS!C6),"..",(RGDP_NS!C6/Hrs_Wkd_NS!C6))</f>
        <v>29.572810524958079</v>
      </c>
      <c r="D6" s="24">
        <f>IF(ISERROR(RGDP_NS!D6/Hrs_Wkd_NS!D6),"..",(RGDP_NS!D6/Hrs_Wkd_NS!D6))</f>
        <v>17.452026664139261</v>
      </c>
      <c r="E6" s="24">
        <f>IF(ISERROR(RGDP_NS!E6/Hrs_Wkd_NS!E6),"..",(RGDP_NS!E6/Hrs_Wkd_NS!E6))</f>
        <v>76.170884048686744</v>
      </c>
      <c r="F6" s="24">
        <f>IF(ISERROR(RGDP_NS!F6/Hrs_Wkd_NS!F6),"..",(RGDP_NS!F6/Hrs_Wkd_NS!F6))</f>
        <v>157.55861278303237</v>
      </c>
      <c r="G6" s="24">
        <f>IF(ISERROR(RGDP_NS!G6/Hrs_Wkd_NS!G6),"..",(RGDP_NS!G6/Hrs_Wkd_NS!G6))</f>
        <v>21.974452110742277</v>
      </c>
      <c r="H6" s="24">
        <f>IF(ISERROR(RGDP_NS!H6/Hrs_Wkd_NS!H6),"..",(RGDP_NS!H6/Hrs_Wkd_NS!H6))</f>
        <v>31.135006490696668</v>
      </c>
      <c r="I6" s="24">
        <f>IF(ISERROR(RGDP_NS!I6/Hrs_Wkd_NS!I6),"..",(RGDP_NS!I6/Hrs_Wkd_NS!I6))</f>
        <v>31.269745514668099</v>
      </c>
      <c r="J6" s="23">
        <f>IF(ISERROR(RGDP_NS!J6/Hrs_Wkd_NS!J6),"..",(RGDP_NS!J6/Hrs_Wkd_NS!J6))</f>
        <v>28.858317214700193</v>
      </c>
      <c r="K6" s="24">
        <f>IF(ISERROR(RGDP_NS!K6/Hrs_Wkd_NS!K6),"..",(RGDP_NS!K6/Hrs_Wkd_NS!K6))</f>
        <v>21.530103406373318</v>
      </c>
      <c r="L6" s="24">
        <f>IF(ISERROR(RGDP_NS!L6/Hrs_Wkd_NS!L6),"..",(RGDP_NS!L6/Hrs_Wkd_NS!L6))</f>
        <v>27.910318456115196</v>
      </c>
      <c r="M6" s="24">
        <f>IF(ISERROR(RGDP_NS!M6/Hrs_Wkd_NS!M6),"..",(RGDP_NS!M6/Hrs_Wkd_NS!M6))</f>
        <v>13.121775757449381</v>
      </c>
      <c r="N6" s="24">
        <f>IF(ISERROR(RGDP_NS!N6/Hrs_Wkd_NS!N6),"..",(RGDP_NS!N6/Hrs_Wkd_NS!N6))</f>
        <v>20.452761682126784</v>
      </c>
      <c r="O6" s="24">
        <f>IF(ISERROR(RGDP_NS!O6/Hrs_Wkd_NS!O6),"..",(RGDP_NS!O6/Hrs_Wkd_NS!O6))</f>
        <v>39.434796726847644</v>
      </c>
      <c r="P6" s="24">
        <f>IF(ISERROR(RGDP_NS!P6/Hrs_Wkd_NS!P6),"..",(RGDP_NS!P6/Hrs_Wkd_NS!P6))</f>
        <v>62.313129149710853</v>
      </c>
      <c r="Q6" s="24">
        <f>IF(ISERROR(RGDP_NS!Q6/Hrs_Wkd_NS!Q6),"..",(RGDP_NS!Q6/Hrs_Wkd_NS!Q6))</f>
        <v>23.379783554613411</v>
      </c>
      <c r="R6" s="24">
        <f>IF(ISERROR(RGDP_NS!R6/Hrs_Wkd_NS!R6),"..",(RGDP_NS!R6/Hrs_Wkd_NS!R6))</f>
        <v>15.601402233186185</v>
      </c>
      <c r="S6" s="24">
        <f>IF(ISERROR(RGDP_NS!S6/Hrs_Wkd_NS!S6),"..",(RGDP_NS!S6/Hrs_Wkd_NS!S6))</f>
        <v>17.539250443150166</v>
      </c>
      <c r="T6" s="24">
        <f>IF(ISERROR(RGDP_NS!T6/Hrs_Wkd_NS!T6),"..",(RGDP_NS!T6/Hrs_Wkd_NS!T6))</f>
        <v>11.531453103571641</v>
      </c>
      <c r="U6" s="23">
        <f>IF(ISERROR(RGDP_NS!U6/Hrs_Wkd_NS!U6),"..",(RGDP_NS!U6/Hrs_Wkd_NS!U6))</f>
        <v>15.376028661722831</v>
      </c>
      <c r="V6" s="22">
        <f>IF(ISERROR(RGDP_NS!V6/Hrs_Wkd_NS!V6),"..",(RGDP_NS!V6/Hrs_Wkd_NS!V6))</f>
        <v>23.33903238213583</v>
      </c>
      <c r="W6" s="24">
        <f>IF(ISERROR(RGDP_NS!W6/Hrs_Wkd_NS!W6),"..",(RGDP_NS!W6/Hrs_Wkd_NS!W6))</f>
        <v>40.290080369651243</v>
      </c>
      <c r="X6" s="24">
        <f>IF(ISERROR(RGDP_NS!X6/Hrs_Wkd_NS!X6),"..",(RGDP_NS!X6/Hrs_Wkd_NS!X6))</f>
        <v>140.49135408353285</v>
      </c>
      <c r="Y6" s="24" t="str">
        <f>IF(ISERROR(RGDP_NS!Y6/Hrs_Wkd_NS!Y6),"..",(RGDP_NS!Y6/Hrs_Wkd_NS!Y6))</f>
        <v>..</v>
      </c>
      <c r="AB6" s="6"/>
    </row>
    <row r="7" spans="1:28">
      <c r="A7" s="5">
        <v>1999</v>
      </c>
      <c r="B7" s="34">
        <f>IF(ISERROR(RGDP_NS!B7/Hrs_Wkd_NS!B7),"..",(RGDP_NS!B7/Hrs_Wkd_NS!B7))</f>
        <v>25.282649032417982</v>
      </c>
      <c r="C7" s="22">
        <f>IF(ISERROR(RGDP_NS!C7/Hrs_Wkd_NS!C7),"..",(RGDP_NS!C7/Hrs_Wkd_NS!C7))</f>
        <v>30.985733903384165</v>
      </c>
      <c r="D7" s="24">
        <f>IF(ISERROR(RGDP_NS!D7/Hrs_Wkd_NS!D7),"..",(RGDP_NS!D7/Hrs_Wkd_NS!D7))</f>
        <v>19.968098006902768</v>
      </c>
      <c r="E7" s="24">
        <f>IF(ISERROR(RGDP_NS!E7/Hrs_Wkd_NS!E7),"..",(RGDP_NS!E7/Hrs_Wkd_NS!E7))</f>
        <v>58.506273423496829</v>
      </c>
      <c r="F7" s="24">
        <f>IF(ISERROR(RGDP_NS!F7/Hrs_Wkd_NS!F7),"..",(RGDP_NS!F7/Hrs_Wkd_NS!F7))</f>
        <v>164.05066589461492</v>
      </c>
      <c r="G7" s="24">
        <f>IF(ISERROR(RGDP_NS!G7/Hrs_Wkd_NS!G7),"..",(RGDP_NS!G7/Hrs_Wkd_NS!G7))</f>
        <v>24.930948555690353</v>
      </c>
      <c r="H7" s="24">
        <f>IF(ISERROR(RGDP_NS!H7/Hrs_Wkd_NS!H7),"..",(RGDP_NS!H7/Hrs_Wkd_NS!H7))</f>
        <v>31.423304848476992</v>
      </c>
      <c r="I7" s="24">
        <f>IF(ISERROR(RGDP_NS!I7/Hrs_Wkd_NS!I7),"..",(RGDP_NS!I7/Hrs_Wkd_NS!I7))</f>
        <v>33.891714178700738</v>
      </c>
      <c r="J7" s="23">
        <f>IF(ISERROR(RGDP_NS!J7/Hrs_Wkd_NS!J7),"..",(RGDP_NS!J7/Hrs_Wkd_NS!J7))</f>
        <v>26.606627894972299</v>
      </c>
      <c r="K7" s="24">
        <f>IF(ISERROR(RGDP_NS!K7/Hrs_Wkd_NS!K7),"..",(RGDP_NS!K7/Hrs_Wkd_NS!K7))</f>
        <v>22.921258472033525</v>
      </c>
      <c r="L7" s="24">
        <f>IF(ISERROR(RGDP_NS!L7/Hrs_Wkd_NS!L7),"..",(RGDP_NS!L7/Hrs_Wkd_NS!L7))</f>
        <v>31.142645006088326</v>
      </c>
      <c r="M7" s="24">
        <f>IF(ISERROR(RGDP_NS!M7/Hrs_Wkd_NS!M7),"..",(RGDP_NS!M7/Hrs_Wkd_NS!M7))</f>
        <v>13.310284519482549</v>
      </c>
      <c r="N7" s="24">
        <f>IF(ISERROR(RGDP_NS!N7/Hrs_Wkd_NS!N7),"..",(RGDP_NS!N7/Hrs_Wkd_NS!N7))</f>
        <v>22.690253093649741</v>
      </c>
      <c r="O7" s="24">
        <f>IF(ISERROR(RGDP_NS!O7/Hrs_Wkd_NS!O7),"..",(RGDP_NS!O7/Hrs_Wkd_NS!O7))</f>
        <v>48.880316591463867</v>
      </c>
      <c r="P7" s="24">
        <f>IF(ISERROR(RGDP_NS!P7/Hrs_Wkd_NS!P7),"..",(RGDP_NS!P7/Hrs_Wkd_NS!P7))</f>
        <v>69.778041934951304</v>
      </c>
      <c r="Q7" s="24">
        <f>IF(ISERROR(RGDP_NS!Q7/Hrs_Wkd_NS!Q7),"..",(RGDP_NS!Q7/Hrs_Wkd_NS!Q7))</f>
        <v>24.077197559759046</v>
      </c>
      <c r="R7" s="24">
        <f>IF(ISERROR(RGDP_NS!R7/Hrs_Wkd_NS!R7),"..",(RGDP_NS!R7/Hrs_Wkd_NS!R7))</f>
        <v>16.35745914602003</v>
      </c>
      <c r="S7" s="24">
        <f>IF(ISERROR(RGDP_NS!S7/Hrs_Wkd_NS!S7),"..",(RGDP_NS!S7/Hrs_Wkd_NS!S7))</f>
        <v>17.247021546261092</v>
      </c>
      <c r="T7" s="24">
        <f>IF(ISERROR(RGDP_NS!T7/Hrs_Wkd_NS!T7),"..",(RGDP_NS!T7/Hrs_Wkd_NS!T7))</f>
        <v>11.619598393574297</v>
      </c>
      <c r="U7" s="23">
        <f>IF(ISERROR(RGDP_NS!U7/Hrs_Wkd_NS!U7),"..",(RGDP_NS!U7/Hrs_Wkd_NS!U7))</f>
        <v>16.738367948291433</v>
      </c>
      <c r="V7" s="22">
        <f>IF(ISERROR(RGDP_NS!V7/Hrs_Wkd_NS!V7),"..",(RGDP_NS!V7/Hrs_Wkd_NS!V7))</f>
        <v>24.815082663408852</v>
      </c>
      <c r="W7" s="24">
        <f>IF(ISERROR(RGDP_NS!W7/Hrs_Wkd_NS!W7),"..",(RGDP_NS!W7/Hrs_Wkd_NS!W7))</f>
        <v>39.721329058449051</v>
      </c>
      <c r="X7" s="24">
        <f>IF(ISERROR(RGDP_NS!X7/Hrs_Wkd_NS!X7),"..",(RGDP_NS!X7/Hrs_Wkd_NS!X7))</f>
        <v>135.91482472194849</v>
      </c>
      <c r="Y7" s="24" t="str">
        <f>IF(ISERROR(RGDP_NS!Y7/Hrs_Wkd_NS!Y7),"..",(RGDP_NS!Y7/Hrs_Wkd_NS!Y7))</f>
        <v>..</v>
      </c>
      <c r="AB7" s="6"/>
    </row>
    <row r="8" spans="1:28">
      <c r="A8" s="5">
        <v>2000</v>
      </c>
      <c r="B8" s="34">
        <f>IF(ISERROR(RGDP_NS!B8/Hrs_Wkd_NS!B8),"..",(RGDP_NS!B8/Hrs_Wkd_NS!B8))</f>
        <v>26.139720813960004</v>
      </c>
      <c r="C8" s="22">
        <f>IF(ISERROR(RGDP_NS!C8/Hrs_Wkd_NS!C8),"..",(RGDP_NS!C8/Hrs_Wkd_NS!C8))</f>
        <v>31.688536133689659</v>
      </c>
      <c r="D8" s="24">
        <f>IF(ISERROR(RGDP_NS!D8/Hrs_Wkd_NS!D8),"..",(RGDP_NS!D8/Hrs_Wkd_NS!D8))</f>
        <v>21.292657141026464</v>
      </c>
      <c r="E8" s="24">
        <f>IF(ISERROR(RGDP_NS!E8/Hrs_Wkd_NS!E8),"..",(RGDP_NS!E8/Hrs_Wkd_NS!E8))</f>
        <v>154.12748151031531</v>
      </c>
      <c r="F8" s="24">
        <f>IF(ISERROR(RGDP_NS!F8/Hrs_Wkd_NS!F8),"..",(RGDP_NS!F8/Hrs_Wkd_NS!F8))</f>
        <v>124.92401148663572</v>
      </c>
      <c r="G8" s="24">
        <f>IF(ISERROR(RGDP_NS!G8/Hrs_Wkd_NS!G8),"..",(RGDP_NS!G8/Hrs_Wkd_NS!G8))</f>
        <v>23.076700665188472</v>
      </c>
      <c r="H8" s="24">
        <f>IF(ISERROR(RGDP_NS!H8/Hrs_Wkd_NS!H8),"..",(RGDP_NS!H8/Hrs_Wkd_NS!H8))</f>
        <v>29.141533500192526</v>
      </c>
      <c r="I8" s="24">
        <f>IF(ISERROR(RGDP_NS!I8/Hrs_Wkd_NS!I8),"..",(RGDP_NS!I8/Hrs_Wkd_NS!I8))</f>
        <v>30.205202543287879</v>
      </c>
      <c r="J8" s="23">
        <f>IF(ISERROR(RGDP_NS!J8/Hrs_Wkd_NS!J8),"..",(RGDP_NS!J8/Hrs_Wkd_NS!J8))</f>
        <v>27.051707464490779</v>
      </c>
      <c r="K8" s="24">
        <f>IF(ISERROR(RGDP_NS!K8/Hrs_Wkd_NS!K8),"..",(RGDP_NS!K8/Hrs_Wkd_NS!K8))</f>
        <v>23.621532770150992</v>
      </c>
      <c r="L8" s="24">
        <f>IF(ISERROR(RGDP_NS!L8/Hrs_Wkd_NS!L8),"..",(RGDP_NS!L8/Hrs_Wkd_NS!L8))</f>
        <v>31.925298068104492</v>
      </c>
      <c r="M8" s="24">
        <f>IF(ISERROR(RGDP_NS!M8/Hrs_Wkd_NS!M8),"..",(RGDP_NS!M8/Hrs_Wkd_NS!M8))</f>
        <v>13.852687604890914</v>
      </c>
      <c r="N8" s="24">
        <f>IF(ISERROR(RGDP_NS!N8/Hrs_Wkd_NS!N8),"..",(RGDP_NS!N8/Hrs_Wkd_NS!N8))</f>
        <v>27.097325574889496</v>
      </c>
      <c r="O8" s="24">
        <f>IF(ISERROR(RGDP_NS!O8/Hrs_Wkd_NS!O8),"..",(RGDP_NS!O8/Hrs_Wkd_NS!O8))</f>
        <v>52.729410014135851</v>
      </c>
      <c r="P8" s="24">
        <f>IF(ISERROR(RGDP_NS!P8/Hrs_Wkd_NS!P8),"..",(RGDP_NS!P8/Hrs_Wkd_NS!P8))</f>
        <v>63.972960940282555</v>
      </c>
      <c r="Q8" s="24">
        <f>IF(ISERROR(RGDP_NS!Q8/Hrs_Wkd_NS!Q8),"..",(RGDP_NS!Q8/Hrs_Wkd_NS!Q8))</f>
        <v>25.249786559336503</v>
      </c>
      <c r="R8" s="24">
        <f>IF(ISERROR(RGDP_NS!R8/Hrs_Wkd_NS!R8),"..",(RGDP_NS!R8/Hrs_Wkd_NS!R8))</f>
        <v>17.599571435226164</v>
      </c>
      <c r="S8" s="24">
        <f>IF(ISERROR(RGDP_NS!S8/Hrs_Wkd_NS!S8),"..",(RGDP_NS!S8/Hrs_Wkd_NS!S8))</f>
        <v>15.92169657422512</v>
      </c>
      <c r="T8" s="24">
        <f>IF(ISERROR(RGDP_NS!T8/Hrs_Wkd_NS!T8),"..",(RGDP_NS!T8/Hrs_Wkd_NS!T8))</f>
        <v>12.073098061321039</v>
      </c>
      <c r="U8" s="23">
        <f>IF(ISERROR(RGDP_NS!U8/Hrs_Wkd_NS!U8),"..",(RGDP_NS!U8/Hrs_Wkd_NS!U8))</f>
        <v>16.936920731707318</v>
      </c>
      <c r="V8" s="22">
        <f>IF(ISERROR(RGDP_NS!V8/Hrs_Wkd_NS!V8),"..",(RGDP_NS!V8/Hrs_Wkd_NS!V8))</f>
        <v>26.310440935137606</v>
      </c>
      <c r="W8" s="24">
        <f>IF(ISERROR(RGDP_NS!W8/Hrs_Wkd_NS!W8),"..",(RGDP_NS!W8/Hrs_Wkd_NS!W8))</f>
        <v>40.470911619183127</v>
      </c>
      <c r="X8" s="24">
        <f>IF(ISERROR(RGDP_NS!X8/Hrs_Wkd_NS!X8),"..",(RGDP_NS!X8/Hrs_Wkd_NS!X8))</f>
        <v>185.22220700985761</v>
      </c>
      <c r="Y8" s="24" t="str">
        <f>IF(ISERROR(RGDP_NS!Y8/Hrs_Wkd_NS!Y8),"..",(RGDP_NS!Y8/Hrs_Wkd_NS!Y8))</f>
        <v>..</v>
      </c>
      <c r="AB8" s="6"/>
    </row>
    <row r="9" spans="1:28">
      <c r="A9" s="5">
        <v>2001</v>
      </c>
      <c r="B9" s="34">
        <f>IF(ISERROR(RGDP_NS!B9/Hrs_Wkd_NS!B9),"..",(RGDP_NS!B9/Hrs_Wkd_NS!B9))</f>
        <v>27.241796236500051</v>
      </c>
      <c r="C9" s="22">
        <f>IF(ISERROR(RGDP_NS!C9/Hrs_Wkd_NS!C9),"..",(RGDP_NS!C9/Hrs_Wkd_NS!C9))</f>
        <v>33.010819285251316</v>
      </c>
      <c r="D9" s="24">
        <f>IF(ISERROR(RGDP_NS!D9/Hrs_Wkd_NS!D9),"..",(RGDP_NS!D9/Hrs_Wkd_NS!D9))</f>
        <v>23.725851230175191</v>
      </c>
      <c r="E9" s="24">
        <f>IF(ISERROR(RGDP_NS!E9/Hrs_Wkd_NS!E9),"..",(RGDP_NS!E9/Hrs_Wkd_NS!E9))</f>
        <v>151.27565110994581</v>
      </c>
      <c r="F9" s="24">
        <f>IF(ISERROR(RGDP_NS!F9/Hrs_Wkd_NS!F9),"..",(RGDP_NS!F9/Hrs_Wkd_NS!F9))</f>
        <v>124.16038751345535</v>
      </c>
      <c r="G9" s="24">
        <f>IF(ISERROR(RGDP_NS!G9/Hrs_Wkd_NS!G9),"..",(RGDP_NS!G9/Hrs_Wkd_NS!G9))</f>
        <v>22.670953581009673</v>
      </c>
      <c r="H9" s="24">
        <f>IF(ISERROR(RGDP_NS!H9/Hrs_Wkd_NS!H9),"..",(RGDP_NS!H9/Hrs_Wkd_NS!H9))</f>
        <v>31.372870393128341</v>
      </c>
      <c r="I9" s="24">
        <f>IF(ISERROR(RGDP_NS!I9/Hrs_Wkd_NS!I9),"..",(RGDP_NS!I9/Hrs_Wkd_NS!I9))</f>
        <v>32.936471039836221</v>
      </c>
      <c r="J9" s="23">
        <f>IF(ISERROR(RGDP_NS!J9/Hrs_Wkd_NS!J9),"..",(RGDP_NS!J9/Hrs_Wkd_NS!J9))</f>
        <v>28.550129887211863</v>
      </c>
      <c r="K9" s="24">
        <f>IF(ISERROR(RGDP_NS!K9/Hrs_Wkd_NS!K9),"..",(RGDP_NS!K9/Hrs_Wkd_NS!K9))</f>
        <v>24.615597914099183</v>
      </c>
      <c r="L9" s="24">
        <f>IF(ISERROR(RGDP_NS!L9/Hrs_Wkd_NS!L9),"..",(RGDP_NS!L9/Hrs_Wkd_NS!L9))</f>
        <v>28.814307788229552</v>
      </c>
      <c r="M9" s="24">
        <f>IF(ISERROR(RGDP_NS!M9/Hrs_Wkd_NS!M9),"..",(RGDP_NS!M9/Hrs_Wkd_NS!M9))</f>
        <v>15.219497408819791</v>
      </c>
      <c r="N9" s="24">
        <f>IF(ISERROR(RGDP_NS!N9/Hrs_Wkd_NS!N9),"..",(RGDP_NS!N9/Hrs_Wkd_NS!N9))</f>
        <v>27.461371985078454</v>
      </c>
      <c r="O9" s="24">
        <f>IF(ISERROR(RGDP_NS!O9/Hrs_Wkd_NS!O9),"..",(RGDP_NS!O9/Hrs_Wkd_NS!O9))</f>
        <v>53.51810016330974</v>
      </c>
      <c r="P9" s="24">
        <f>IF(ISERROR(RGDP_NS!P9/Hrs_Wkd_NS!P9),"..",(RGDP_NS!P9/Hrs_Wkd_NS!P9))</f>
        <v>67.352497756506139</v>
      </c>
      <c r="Q9" s="24">
        <f>IF(ISERROR(RGDP_NS!Q9/Hrs_Wkd_NS!Q9),"..",(RGDP_NS!Q9/Hrs_Wkd_NS!Q9))</f>
        <v>26.544904806491882</v>
      </c>
      <c r="R9" s="24">
        <f>IF(ISERROR(RGDP_NS!R9/Hrs_Wkd_NS!R9),"..",(RGDP_NS!R9/Hrs_Wkd_NS!R9))</f>
        <v>16.382002984713427</v>
      </c>
      <c r="S9" s="24">
        <f>IF(ISERROR(RGDP_NS!S9/Hrs_Wkd_NS!S9),"..",(RGDP_NS!S9/Hrs_Wkd_NS!S9))</f>
        <v>15.454322090685725</v>
      </c>
      <c r="T9" s="24">
        <f>IF(ISERROR(RGDP_NS!T9/Hrs_Wkd_NS!T9),"..",(RGDP_NS!T9/Hrs_Wkd_NS!T9))</f>
        <v>12.572909637445555</v>
      </c>
      <c r="U9" s="23">
        <f>IF(ISERROR(RGDP_NS!U9/Hrs_Wkd_NS!U9),"..",(RGDP_NS!U9/Hrs_Wkd_NS!U9))</f>
        <v>18.596199716348632</v>
      </c>
      <c r="V9" s="22">
        <f>IF(ISERROR(RGDP_NS!V9/Hrs_Wkd_NS!V9),"..",(RGDP_NS!V9/Hrs_Wkd_NS!V9))</f>
        <v>27.592795224983622</v>
      </c>
      <c r="W9" s="24">
        <f>IF(ISERROR(RGDP_NS!W9/Hrs_Wkd_NS!W9),"..",(RGDP_NS!W9/Hrs_Wkd_NS!W9))</f>
        <v>43.657632686582488</v>
      </c>
      <c r="X9" s="24">
        <f>IF(ISERROR(RGDP_NS!X9/Hrs_Wkd_NS!X9),"..",(RGDP_NS!X9/Hrs_Wkd_NS!X9))</f>
        <v>170.94957055214724</v>
      </c>
      <c r="Y9" s="24" t="str">
        <f>IF(ISERROR(RGDP_NS!Y9/Hrs_Wkd_NS!Y9),"..",(RGDP_NS!Y9/Hrs_Wkd_NS!Y9))</f>
        <v>..</v>
      </c>
      <c r="AB9" s="6"/>
    </row>
    <row r="10" spans="1:28">
      <c r="A10" s="5">
        <v>2002</v>
      </c>
      <c r="B10" s="34">
        <f>IF(ISERROR(RGDP_NS!B10/Hrs_Wkd_NS!B10),"..",(RGDP_NS!B10/Hrs_Wkd_NS!B10))</f>
        <v>28.24737012140028</v>
      </c>
      <c r="C10" s="22">
        <f>IF(ISERROR(RGDP_NS!C10/Hrs_Wkd_NS!C10),"..",(RGDP_NS!C10/Hrs_Wkd_NS!C10))</f>
        <v>35.100511582584041</v>
      </c>
      <c r="D10" s="24">
        <f>IF(ISERROR(RGDP_NS!D10/Hrs_Wkd_NS!D10),"..",(RGDP_NS!D10/Hrs_Wkd_NS!D10))</f>
        <v>24.118658146964854</v>
      </c>
      <c r="E10" s="24">
        <f>IF(ISERROR(RGDP_NS!E10/Hrs_Wkd_NS!E10),"..",(RGDP_NS!E10/Hrs_Wkd_NS!E10))</f>
        <v>180.1610558530987</v>
      </c>
      <c r="F10" s="24">
        <f>IF(ISERROR(RGDP_NS!F10/Hrs_Wkd_NS!F10),"..",(RGDP_NS!F10/Hrs_Wkd_NS!F10))</f>
        <v>132.36024016010674</v>
      </c>
      <c r="G10" s="24">
        <f>IF(ISERROR(RGDP_NS!G10/Hrs_Wkd_NS!G10),"..",(RGDP_NS!G10/Hrs_Wkd_NS!G10))</f>
        <v>22.054746326631324</v>
      </c>
      <c r="H10" s="24">
        <f>IF(ISERROR(RGDP_NS!H10/Hrs_Wkd_NS!H10),"..",(RGDP_NS!H10/Hrs_Wkd_NS!H10))</f>
        <v>34.676856748378356</v>
      </c>
      <c r="I10" s="24">
        <f>IF(ISERROR(RGDP_NS!I10/Hrs_Wkd_NS!I10),"..",(RGDP_NS!I10/Hrs_Wkd_NS!I10))</f>
        <v>34.595819185059426</v>
      </c>
      <c r="J10" s="23">
        <f>IF(ISERROR(RGDP_NS!J10/Hrs_Wkd_NS!J10),"..",(RGDP_NS!J10/Hrs_Wkd_NS!J10))</f>
        <v>34.805624873541511</v>
      </c>
      <c r="K10" s="24">
        <f>IF(ISERROR(RGDP_NS!K10/Hrs_Wkd_NS!K10),"..",(RGDP_NS!K10/Hrs_Wkd_NS!K10))</f>
        <v>25.139016054222239</v>
      </c>
      <c r="L10" s="24">
        <f>IF(ISERROR(RGDP_NS!L10/Hrs_Wkd_NS!L10),"..",(RGDP_NS!L10/Hrs_Wkd_NS!L10))</f>
        <v>29.4716386276328</v>
      </c>
      <c r="M10" s="24">
        <f>IF(ISERROR(RGDP_NS!M10/Hrs_Wkd_NS!M10),"..",(RGDP_NS!M10/Hrs_Wkd_NS!M10))</f>
        <v>16.012726479800182</v>
      </c>
      <c r="N10" s="24">
        <f>IF(ISERROR(RGDP_NS!N10/Hrs_Wkd_NS!N10),"..",(RGDP_NS!N10/Hrs_Wkd_NS!N10))</f>
        <v>26.956187142301495</v>
      </c>
      <c r="O10" s="24">
        <f>IF(ISERROR(RGDP_NS!O10/Hrs_Wkd_NS!O10),"..",(RGDP_NS!O10/Hrs_Wkd_NS!O10))</f>
        <v>62.20667455971585</v>
      </c>
      <c r="P10" s="24">
        <f>IF(ISERROR(RGDP_NS!P10/Hrs_Wkd_NS!P10),"..",(RGDP_NS!P10/Hrs_Wkd_NS!P10))</f>
        <v>67.470993613545232</v>
      </c>
      <c r="Q10" s="24">
        <f>IF(ISERROR(RGDP_NS!Q10/Hrs_Wkd_NS!Q10),"..",(RGDP_NS!Q10/Hrs_Wkd_NS!Q10))</f>
        <v>26.54843220962756</v>
      </c>
      <c r="R10" s="24">
        <f>IF(ISERROR(RGDP_NS!R10/Hrs_Wkd_NS!R10),"..",(RGDP_NS!R10/Hrs_Wkd_NS!R10))</f>
        <v>17.434269726643731</v>
      </c>
      <c r="S10" s="24">
        <f>IF(ISERROR(RGDP_NS!S10/Hrs_Wkd_NS!S10),"..",(RGDP_NS!S10/Hrs_Wkd_NS!S10))</f>
        <v>12.62953543574093</v>
      </c>
      <c r="T10" s="24">
        <f>IF(ISERROR(RGDP_NS!T10/Hrs_Wkd_NS!T10),"..",(RGDP_NS!T10/Hrs_Wkd_NS!T10))</f>
        <v>13.413677584551369</v>
      </c>
      <c r="U10" s="23">
        <f>IF(ISERROR(RGDP_NS!U10/Hrs_Wkd_NS!U10),"..",(RGDP_NS!U10/Hrs_Wkd_NS!U10))</f>
        <v>19.342867391338253</v>
      </c>
      <c r="V10" s="22">
        <f>IF(ISERROR(RGDP_NS!V10/Hrs_Wkd_NS!V10),"..",(RGDP_NS!V10/Hrs_Wkd_NS!V10))</f>
        <v>28.611910246747136</v>
      </c>
      <c r="W10" s="24">
        <f>IF(ISERROR(RGDP_NS!W10/Hrs_Wkd_NS!W10),"..",(RGDP_NS!W10/Hrs_Wkd_NS!W10))</f>
        <v>48.548387842634021</v>
      </c>
      <c r="X10" s="24">
        <f>IF(ISERROR(RGDP_NS!X10/Hrs_Wkd_NS!X10),"..",(RGDP_NS!X10/Hrs_Wkd_NS!X10))</f>
        <v>200.87639719261762</v>
      </c>
      <c r="Y10" s="24" t="str">
        <f>IF(ISERROR(RGDP_NS!Y10/Hrs_Wkd_NS!Y10),"..",(RGDP_NS!Y10/Hrs_Wkd_NS!Y10))</f>
        <v>..</v>
      </c>
      <c r="AB10" s="6"/>
    </row>
    <row r="11" spans="1:28">
      <c r="A11" s="5">
        <v>2003</v>
      </c>
      <c r="B11" s="34">
        <f>IF(ISERROR(RGDP_NS!B11/Hrs_Wkd_NS!B11),"..",(RGDP_NS!B11/Hrs_Wkd_NS!B11))</f>
        <v>28.49565637727466</v>
      </c>
      <c r="C11" s="22">
        <f>IF(ISERROR(RGDP_NS!C11/Hrs_Wkd_NS!C11),"..",(RGDP_NS!C11/Hrs_Wkd_NS!C11))</f>
        <v>35.30652046492596</v>
      </c>
      <c r="D11" s="24">
        <f>IF(ISERROR(RGDP_NS!D11/Hrs_Wkd_NS!D11),"..",(RGDP_NS!D11/Hrs_Wkd_NS!D11))</f>
        <v>24.072542973162761</v>
      </c>
      <c r="E11" s="24">
        <f>IF(ISERROR(RGDP_NS!E11/Hrs_Wkd_NS!E11),"..",(RGDP_NS!E11/Hrs_Wkd_NS!E11))</f>
        <v>154.08794619762028</v>
      </c>
      <c r="F11" s="24">
        <f>IF(ISERROR(RGDP_NS!F11/Hrs_Wkd_NS!F11),"..",(RGDP_NS!F11/Hrs_Wkd_NS!F11))</f>
        <v>124.7155347702318</v>
      </c>
      <c r="G11" s="24">
        <f>IF(ISERROR(RGDP_NS!G11/Hrs_Wkd_NS!G11),"..",(RGDP_NS!G11/Hrs_Wkd_NS!G11))</f>
        <v>23.364084784492949</v>
      </c>
      <c r="H11" s="24">
        <f>IF(ISERROR(RGDP_NS!H11/Hrs_Wkd_NS!H11),"..",(RGDP_NS!H11/Hrs_Wkd_NS!H11))</f>
        <v>35.568106492065851</v>
      </c>
      <c r="I11" s="24">
        <f>IF(ISERROR(RGDP_NS!I11/Hrs_Wkd_NS!I11),"..",(RGDP_NS!I11/Hrs_Wkd_NS!I11))</f>
        <v>36.874072962661295</v>
      </c>
      <c r="J11" s="23">
        <f>IF(ISERROR(RGDP_NS!J11/Hrs_Wkd_NS!J11),"..",(RGDP_NS!J11/Hrs_Wkd_NS!J11))</f>
        <v>33.357391718927644</v>
      </c>
      <c r="K11" s="24">
        <f>IF(ISERROR(RGDP_NS!K11/Hrs_Wkd_NS!K11),"..",(RGDP_NS!K11/Hrs_Wkd_NS!K11))</f>
        <v>25.405392782793179</v>
      </c>
      <c r="L11" s="24">
        <f>IF(ISERROR(RGDP_NS!L11/Hrs_Wkd_NS!L11),"..",(RGDP_NS!L11/Hrs_Wkd_NS!L11))</f>
        <v>30.486810748623551</v>
      </c>
      <c r="M11" s="24">
        <f>IF(ISERROR(RGDP_NS!M11/Hrs_Wkd_NS!M11),"..",(RGDP_NS!M11/Hrs_Wkd_NS!M11))</f>
        <v>16.576038854826248</v>
      </c>
      <c r="N11" s="24">
        <f>IF(ISERROR(RGDP_NS!N11/Hrs_Wkd_NS!N11),"..",(RGDP_NS!N11/Hrs_Wkd_NS!N11))</f>
        <v>24.409297855119384</v>
      </c>
      <c r="O11" s="24">
        <f>IF(ISERROR(RGDP_NS!O11/Hrs_Wkd_NS!O11),"..",(RGDP_NS!O11/Hrs_Wkd_NS!O11))</f>
        <v>65.49875968992248</v>
      </c>
      <c r="P11" s="24">
        <f>IF(ISERROR(RGDP_NS!P11/Hrs_Wkd_NS!P11),"..",(RGDP_NS!P11/Hrs_Wkd_NS!P11))</f>
        <v>69.856324723247226</v>
      </c>
      <c r="Q11" s="24">
        <f>IF(ISERROR(RGDP_NS!Q11/Hrs_Wkd_NS!Q11),"..",(RGDP_NS!Q11/Hrs_Wkd_NS!Q11))</f>
        <v>26.704982427124254</v>
      </c>
      <c r="R11" s="24">
        <f>IF(ISERROR(RGDP_NS!R11/Hrs_Wkd_NS!R11),"..",(RGDP_NS!R11/Hrs_Wkd_NS!R11))</f>
        <v>18.1489956775998</v>
      </c>
      <c r="S11" s="24">
        <f>IF(ISERROR(RGDP_NS!S11/Hrs_Wkd_NS!S11),"..",(RGDP_NS!S11/Hrs_Wkd_NS!S11))</f>
        <v>13.755950673931746</v>
      </c>
      <c r="T11" s="24">
        <f>IF(ISERROR(RGDP_NS!T11/Hrs_Wkd_NS!T11),"..",(RGDP_NS!T11/Hrs_Wkd_NS!T11))</f>
        <v>13.128983339565417</v>
      </c>
      <c r="U11" s="23">
        <f>IF(ISERROR(RGDP_NS!U11/Hrs_Wkd_NS!U11),"..",(RGDP_NS!U11/Hrs_Wkd_NS!U11))</f>
        <v>18.909912963105597</v>
      </c>
      <c r="V11" s="22">
        <f>IF(ISERROR(RGDP_NS!V11/Hrs_Wkd_NS!V11),"..",(RGDP_NS!V11/Hrs_Wkd_NS!V11))</f>
        <v>28.815436035546043</v>
      </c>
      <c r="W11" s="24">
        <f>IF(ISERROR(RGDP_NS!W11/Hrs_Wkd_NS!W11),"..",(RGDP_NS!W11/Hrs_Wkd_NS!W11))</f>
        <v>48.741392755027285</v>
      </c>
      <c r="X11" s="24">
        <f>IF(ISERROR(RGDP_NS!X11/Hrs_Wkd_NS!X11),"..",(RGDP_NS!X11/Hrs_Wkd_NS!X11))</f>
        <v>175.0034698126301</v>
      </c>
      <c r="Y11" s="24" t="str">
        <f>IF(ISERROR(RGDP_NS!Y11/Hrs_Wkd_NS!Y11),"..",(RGDP_NS!Y11/Hrs_Wkd_NS!Y11))</f>
        <v>..</v>
      </c>
      <c r="AB11" s="6"/>
    </row>
    <row r="12" spans="1:28">
      <c r="A12" s="5">
        <v>2004</v>
      </c>
      <c r="B12" s="34">
        <f>IF(ISERROR(RGDP_NS!B12/Hrs_Wkd_NS!B12),"..",(RGDP_NS!B12/Hrs_Wkd_NS!B12))</f>
        <v>28.388810736052832</v>
      </c>
      <c r="C12" s="22">
        <f>IF(ISERROR(RGDP_NS!C12/Hrs_Wkd_NS!C12),"..",(RGDP_NS!C12/Hrs_Wkd_NS!C12))</f>
        <v>35.874243098842385</v>
      </c>
      <c r="D12" s="24">
        <f>IF(ISERROR(RGDP_NS!D12/Hrs_Wkd_NS!D12),"..",(RGDP_NS!D12/Hrs_Wkd_NS!D12))</f>
        <v>22.829881888530341</v>
      </c>
      <c r="E12" s="24">
        <f>IF(ISERROR(RGDP_NS!E12/Hrs_Wkd_NS!E12),"..",(RGDP_NS!E12/Hrs_Wkd_NS!E12))</f>
        <v>146.45164855406151</v>
      </c>
      <c r="F12" s="24">
        <f>IF(ISERROR(RGDP_NS!F12/Hrs_Wkd_NS!F12),"..",(RGDP_NS!F12/Hrs_Wkd_NS!F12))</f>
        <v>142.55096553409925</v>
      </c>
      <c r="G12" s="24">
        <f>IF(ISERROR(RGDP_NS!G12/Hrs_Wkd_NS!G12),"..",(RGDP_NS!G12/Hrs_Wkd_NS!G12))</f>
        <v>23.671319466764619</v>
      </c>
      <c r="H12" s="24">
        <f>IF(ISERROR(RGDP_NS!H12/Hrs_Wkd_NS!H12),"..",(RGDP_NS!H12/Hrs_Wkd_NS!H12))</f>
        <v>39.053097223746299</v>
      </c>
      <c r="I12" s="24">
        <f>IF(ISERROR(RGDP_NS!I12/Hrs_Wkd_NS!I12),"..",(RGDP_NS!I12/Hrs_Wkd_NS!I12))</f>
        <v>39.807984067667661</v>
      </c>
      <c r="J12" s="23">
        <f>IF(ISERROR(RGDP_NS!J12/Hrs_Wkd_NS!J12),"..",(RGDP_NS!J12/Hrs_Wkd_NS!J12))</f>
        <v>37.993124224703173</v>
      </c>
      <c r="K12" s="24">
        <f>IF(ISERROR(RGDP_NS!K12/Hrs_Wkd_NS!K12),"..",(RGDP_NS!K12/Hrs_Wkd_NS!K12))</f>
        <v>25.192468537671935</v>
      </c>
      <c r="L12" s="24">
        <f>IF(ISERROR(RGDP_NS!L12/Hrs_Wkd_NS!L12),"..",(RGDP_NS!L12/Hrs_Wkd_NS!L12))</f>
        <v>30.688162640725768</v>
      </c>
      <c r="M12" s="24">
        <f>IF(ISERROR(RGDP_NS!M12/Hrs_Wkd_NS!M12),"..",(RGDP_NS!M12/Hrs_Wkd_NS!M12))</f>
        <v>16.129130413648959</v>
      </c>
      <c r="N12" s="24">
        <f>IF(ISERROR(RGDP_NS!N12/Hrs_Wkd_NS!N12),"..",(RGDP_NS!N12/Hrs_Wkd_NS!N12))</f>
        <v>25.712963465609903</v>
      </c>
      <c r="O12" s="24">
        <f>IF(ISERROR(RGDP_NS!O12/Hrs_Wkd_NS!O12),"..",(RGDP_NS!O12/Hrs_Wkd_NS!O12))</f>
        <v>59.422651128914787</v>
      </c>
      <c r="P12" s="24">
        <f>IF(ISERROR(RGDP_NS!P12/Hrs_Wkd_NS!P12),"..",(RGDP_NS!P12/Hrs_Wkd_NS!P12))</f>
        <v>67.212848689771761</v>
      </c>
      <c r="Q12" s="24">
        <f>IF(ISERROR(RGDP_NS!Q12/Hrs_Wkd_NS!Q12),"..",(RGDP_NS!Q12/Hrs_Wkd_NS!Q12))</f>
        <v>24.056622293110856</v>
      </c>
      <c r="R12" s="24">
        <f>IF(ISERROR(RGDP_NS!R12/Hrs_Wkd_NS!R12),"..",(RGDP_NS!R12/Hrs_Wkd_NS!R12))</f>
        <v>17.341324863329564</v>
      </c>
      <c r="S12" s="24">
        <f>IF(ISERROR(RGDP_NS!S12/Hrs_Wkd_NS!S12),"..",(RGDP_NS!S12/Hrs_Wkd_NS!S12))</f>
        <v>14.074256469679412</v>
      </c>
      <c r="T12" s="24">
        <f>IF(ISERROR(RGDP_NS!T12/Hrs_Wkd_NS!T12),"..",(RGDP_NS!T12/Hrs_Wkd_NS!T12))</f>
        <v>13.446958860827053</v>
      </c>
      <c r="U12" s="23">
        <f>IF(ISERROR(RGDP_NS!U12/Hrs_Wkd_NS!U12),"..",(RGDP_NS!U12/Hrs_Wkd_NS!U12))</f>
        <v>20.130052836976247</v>
      </c>
      <c r="V12" s="22">
        <f>IF(ISERROR(RGDP_NS!V12/Hrs_Wkd_NS!V12),"..",(RGDP_NS!V12/Hrs_Wkd_NS!V12))</f>
        <v>28.6909298357563</v>
      </c>
      <c r="W12" s="24">
        <f>IF(ISERROR(RGDP_NS!W12/Hrs_Wkd_NS!W12),"..",(RGDP_NS!W12/Hrs_Wkd_NS!W12))</f>
        <v>50.650611472386679</v>
      </c>
      <c r="X12" s="24">
        <f>IF(ISERROR(RGDP_NS!X12/Hrs_Wkd_NS!X12),"..",(RGDP_NS!X12/Hrs_Wkd_NS!X12))</f>
        <v>202.5593869731801</v>
      </c>
      <c r="Y12" s="24" t="str">
        <f>IF(ISERROR(RGDP_NS!Y12/Hrs_Wkd_NS!Y12),"..",(RGDP_NS!Y12/Hrs_Wkd_NS!Y12))</f>
        <v>..</v>
      </c>
      <c r="AB12" s="6"/>
    </row>
    <row r="13" spans="1:28">
      <c r="A13" s="5">
        <v>2005</v>
      </c>
      <c r="B13" s="34">
        <f>IF(ISERROR(RGDP_NS!B13/Hrs_Wkd_NS!B13),"..",(RGDP_NS!B13/Hrs_Wkd_NS!B13))</f>
        <v>28.286064344338268</v>
      </c>
      <c r="C13" s="22">
        <f>IF(ISERROR(RGDP_NS!C13/Hrs_Wkd_NS!C13),"..",(RGDP_NS!C13/Hrs_Wkd_NS!C13))</f>
        <v>34.243339187623782</v>
      </c>
      <c r="D13" s="24">
        <f>IF(ISERROR(RGDP_NS!D13/Hrs_Wkd_NS!D13),"..",(RGDP_NS!D13/Hrs_Wkd_NS!D13))</f>
        <v>23.433297110713372</v>
      </c>
      <c r="E13" s="24">
        <f>IF(ISERROR(RGDP_NS!E13/Hrs_Wkd_NS!E13),"..",(RGDP_NS!E13/Hrs_Wkd_NS!E13))</f>
        <v>147.60497335701598</v>
      </c>
      <c r="F13" s="24">
        <f>IF(ISERROR(RGDP_NS!F13/Hrs_Wkd_NS!F13),"..",(RGDP_NS!F13/Hrs_Wkd_NS!F13))</f>
        <v>125.70917678812417</v>
      </c>
      <c r="G13" s="24">
        <f>IF(ISERROR(RGDP_NS!G13/Hrs_Wkd_NS!G13),"..",(RGDP_NS!G13/Hrs_Wkd_NS!G13))</f>
        <v>21.994125508510674</v>
      </c>
      <c r="H13" s="24">
        <f>IF(ISERROR(RGDP_NS!H13/Hrs_Wkd_NS!H13),"..",(RGDP_NS!H13/Hrs_Wkd_NS!H13))</f>
        <v>36.219642490240396</v>
      </c>
      <c r="I13" s="24">
        <f>IF(ISERROR(RGDP_NS!I13/Hrs_Wkd_NS!I13),"..",(RGDP_NS!I13/Hrs_Wkd_NS!I13))</f>
        <v>36.576761588027438</v>
      </c>
      <c r="J13" s="23">
        <f>IF(ISERROR(RGDP_NS!J13/Hrs_Wkd_NS!J13),"..",(RGDP_NS!J13/Hrs_Wkd_NS!J13))</f>
        <v>35.779013507156776</v>
      </c>
      <c r="K13" s="24">
        <f>IF(ISERROR(RGDP_NS!K13/Hrs_Wkd_NS!K13),"..",(RGDP_NS!K13/Hrs_Wkd_NS!K13))</f>
        <v>25.66147920294156</v>
      </c>
      <c r="L13" s="24">
        <f>IF(ISERROR(RGDP_NS!L13/Hrs_Wkd_NS!L13),"..",(RGDP_NS!L13/Hrs_Wkd_NS!L13))</f>
        <v>30.352758557183826</v>
      </c>
      <c r="M13" s="24">
        <f>IF(ISERROR(RGDP_NS!M13/Hrs_Wkd_NS!M13),"..",(RGDP_NS!M13/Hrs_Wkd_NS!M13))</f>
        <v>16.524220623501197</v>
      </c>
      <c r="N13" s="24">
        <f>IF(ISERROR(RGDP_NS!N13/Hrs_Wkd_NS!N13),"..",(RGDP_NS!N13/Hrs_Wkd_NS!N13))</f>
        <v>25.817709211487667</v>
      </c>
      <c r="O13" s="24">
        <f>IF(ISERROR(RGDP_NS!O13/Hrs_Wkd_NS!O13),"..",(RGDP_NS!O13/Hrs_Wkd_NS!O13))</f>
        <v>65.98939450921398</v>
      </c>
      <c r="P13" s="24">
        <f>IF(ISERROR(RGDP_NS!P13/Hrs_Wkd_NS!P13),"..",(RGDP_NS!P13/Hrs_Wkd_NS!P13))</f>
        <v>65.644881762228707</v>
      </c>
      <c r="Q13" s="24">
        <f>IF(ISERROR(RGDP_NS!Q13/Hrs_Wkd_NS!Q13),"..",(RGDP_NS!Q13/Hrs_Wkd_NS!Q13))</f>
        <v>23.842042114104025</v>
      </c>
      <c r="R13" s="24">
        <f>IF(ISERROR(RGDP_NS!R13/Hrs_Wkd_NS!R13),"..",(RGDP_NS!R13/Hrs_Wkd_NS!R13))</f>
        <v>18.053591108032368</v>
      </c>
      <c r="S13" s="24">
        <f>IF(ISERROR(RGDP_NS!S13/Hrs_Wkd_NS!S13),"..",(RGDP_NS!S13/Hrs_Wkd_NS!S13))</f>
        <v>14.596134073617106</v>
      </c>
      <c r="T13" s="24">
        <f>IF(ISERROR(RGDP_NS!T13/Hrs_Wkd_NS!T13),"..",(RGDP_NS!T13/Hrs_Wkd_NS!T13))</f>
        <v>13.121674615792264</v>
      </c>
      <c r="U13" s="23">
        <f>IF(ISERROR(RGDP_NS!U13/Hrs_Wkd_NS!U13),"..",(RGDP_NS!U13/Hrs_Wkd_NS!U13))</f>
        <v>20.572550305456804</v>
      </c>
      <c r="V13" s="22">
        <f>IF(ISERROR(RGDP_NS!V13/Hrs_Wkd_NS!V13),"..",(RGDP_NS!V13/Hrs_Wkd_NS!V13))</f>
        <v>28.514555777947439</v>
      </c>
      <c r="W13" s="24">
        <f>IF(ISERROR(RGDP_NS!W13/Hrs_Wkd_NS!W13),"..",(RGDP_NS!W13/Hrs_Wkd_NS!W13))</f>
        <v>47.567130577159233</v>
      </c>
      <c r="X13" s="24">
        <f>IF(ISERROR(RGDP_NS!X13/Hrs_Wkd_NS!X13),"..",(RGDP_NS!X13/Hrs_Wkd_NS!X13))</f>
        <v>200.30759349129318</v>
      </c>
      <c r="Y13" s="24" t="str">
        <f>IF(ISERROR(RGDP_NS!Y13/Hrs_Wkd_NS!Y13),"..",(RGDP_NS!Y13/Hrs_Wkd_NS!Y13))</f>
        <v>..</v>
      </c>
      <c r="AB13" s="6"/>
    </row>
    <row r="14" spans="1:28">
      <c r="A14" s="5">
        <v>2006</v>
      </c>
      <c r="B14" s="34">
        <f>IF(ISERROR(RGDP_NS!B14/Hrs_Wkd_NS!B14),"..",(RGDP_NS!B14/Hrs_Wkd_NS!B14))</f>
        <v>28.487909357299017</v>
      </c>
      <c r="C14" s="22">
        <f>IF(ISERROR(RGDP_NS!C14/Hrs_Wkd_NS!C14),"..",(RGDP_NS!C14/Hrs_Wkd_NS!C14))</f>
        <v>33.017661521055665</v>
      </c>
      <c r="D14" s="24">
        <f>IF(ISERROR(RGDP_NS!D14/Hrs_Wkd_NS!D14),"..",(RGDP_NS!D14/Hrs_Wkd_NS!D14))</f>
        <v>23.833599539994889</v>
      </c>
      <c r="E14" s="24">
        <f>IF(ISERROR(RGDP_NS!E14/Hrs_Wkd_NS!E14),"..",(RGDP_NS!E14/Hrs_Wkd_NS!E14))</f>
        <v>127.52483838040149</v>
      </c>
      <c r="F14" s="24">
        <f>IF(ISERROR(RGDP_NS!F14/Hrs_Wkd_NS!F14),"..",(RGDP_NS!F14/Hrs_Wkd_NS!F14))</f>
        <v>155.89211618257261</v>
      </c>
      <c r="G14" s="24">
        <f>IF(ISERROR(RGDP_NS!G14/Hrs_Wkd_NS!G14),"..",(RGDP_NS!G14/Hrs_Wkd_NS!G14))</f>
        <v>22.109544969270278</v>
      </c>
      <c r="H14" s="24">
        <f>IF(ISERROR(RGDP_NS!H14/Hrs_Wkd_NS!H14),"..",(RGDP_NS!H14/Hrs_Wkd_NS!H14))</f>
        <v>34.716840596950362</v>
      </c>
      <c r="I14" s="24">
        <f>IF(ISERROR(RGDP_NS!I14/Hrs_Wkd_NS!I14),"..",(RGDP_NS!I14/Hrs_Wkd_NS!I14))</f>
        <v>34.692133097280852</v>
      </c>
      <c r="J14" s="23">
        <f>IF(ISERROR(RGDP_NS!J14/Hrs_Wkd_NS!J14),"..",(RGDP_NS!J14/Hrs_Wkd_NS!J14))</f>
        <v>34.999331506116718</v>
      </c>
      <c r="K14" s="24">
        <f>IF(ISERROR(RGDP_NS!K14/Hrs_Wkd_NS!K14),"..",(RGDP_NS!K14/Hrs_Wkd_NS!K14))</f>
        <v>26.593233574482156</v>
      </c>
      <c r="L14" s="24">
        <f>IF(ISERROR(RGDP_NS!L14/Hrs_Wkd_NS!L14),"..",(RGDP_NS!L14/Hrs_Wkd_NS!L14))</f>
        <v>35.218601895734601</v>
      </c>
      <c r="M14" s="24">
        <f>IF(ISERROR(RGDP_NS!M14/Hrs_Wkd_NS!M14),"..",(RGDP_NS!M14/Hrs_Wkd_NS!M14))</f>
        <v>17.016806964391861</v>
      </c>
      <c r="N14" s="24">
        <f>IF(ISERROR(RGDP_NS!N14/Hrs_Wkd_NS!N14),"..",(RGDP_NS!N14/Hrs_Wkd_NS!N14))</f>
        <v>26.472507395162694</v>
      </c>
      <c r="O14" s="24">
        <f>IF(ISERROR(RGDP_NS!O14/Hrs_Wkd_NS!O14),"..",(RGDP_NS!O14/Hrs_Wkd_NS!O14))</f>
        <v>69.710634920634931</v>
      </c>
      <c r="P14" s="24">
        <f>IF(ISERROR(RGDP_NS!P14/Hrs_Wkd_NS!P14),"..",(RGDP_NS!P14/Hrs_Wkd_NS!P14))</f>
        <v>69.320189959294439</v>
      </c>
      <c r="Q14" s="24">
        <f>IF(ISERROR(RGDP_NS!Q14/Hrs_Wkd_NS!Q14),"..",(RGDP_NS!Q14/Hrs_Wkd_NS!Q14))</f>
        <v>25.26739593781344</v>
      </c>
      <c r="R14" s="24">
        <f>IF(ISERROR(RGDP_NS!R14/Hrs_Wkd_NS!R14),"..",(RGDP_NS!R14/Hrs_Wkd_NS!R14))</f>
        <v>17.975448156289669</v>
      </c>
      <c r="S14" s="24">
        <f>IF(ISERROR(RGDP_NS!S14/Hrs_Wkd_NS!S14),"..",(RGDP_NS!S14/Hrs_Wkd_NS!S14))</f>
        <v>12.970933002954352</v>
      </c>
      <c r="T14" s="24">
        <f>IF(ISERROR(RGDP_NS!T14/Hrs_Wkd_NS!T14),"..",(RGDP_NS!T14/Hrs_Wkd_NS!T14))</f>
        <v>13.080379908210096</v>
      </c>
      <c r="U14" s="23">
        <f>IF(ISERROR(RGDP_NS!U14/Hrs_Wkd_NS!U14),"..",(RGDP_NS!U14/Hrs_Wkd_NS!U14))</f>
        <v>20.926442612555487</v>
      </c>
      <c r="V14" s="22">
        <f>IF(ISERROR(RGDP_NS!V14/Hrs_Wkd_NS!V14),"..",(RGDP_NS!V14/Hrs_Wkd_NS!V14))</f>
        <v>28.781536915351356</v>
      </c>
      <c r="W14" s="24">
        <f>IF(ISERROR(RGDP_NS!W14/Hrs_Wkd_NS!W14),"..",(RGDP_NS!W14/Hrs_Wkd_NS!W14))</f>
        <v>45.796438698514926</v>
      </c>
      <c r="X14" s="24">
        <f>IF(ISERROR(RGDP_NS!X14/Hrs_Wkd_NS!X14),"..",(RGDP_NS!X14/Hrs_Wkd_NS!X14))</f>
        <v>200.78633560018974</v>
      </c>
      <c r="Y14" s="24" t="str">
        <f>IF(ISERROR(RGDP_NS!Y14/Hrs_Wkd_NS!Y14),"..",(RGDP_NS!Y14/Hrs_Wkd_NS!Y14))</f>
        <v>..</v>
      </c>
      <c r="AB14" s="6"/>
    </row>
    <row r="15" spans="1:28">
      <c r="A15" s="5">
        <v>2007</v>
      </c>
      <c r="B15" s="34">
        <f>IF(ISERROR(RGDP_NS!B15/Hrs_Wkd_NS!B15),"..",(RGDP_NS!B15/Hrs_Wkd_NS!B15))</f>
        <v>28.136433774477712</v>
      </c>
      <c r="C15" s="22">
        <f>IF(ISERROR(RGDP_NS!C15/Hrs_Wkd_NS!C15),"..",(RGDP_NS!C15/Hrs_Wkd_NS!C15))</f>
        <v>33.944271414533404</v>
      </c>
      <c r="D15" s="24">
        <f>IF(ISERROR(RGDP_NS!D15/Hrs_Wkd_NS!D15),"..",(RGDP_NS!D15/Hrs_Wkd_NS!D15))</f>
        <v>23.683396453473964</v>
      </c>
      <c r="E15" s="24">
        <f>IF(ISERROR(RGDP_NS!E15/Hrs_Wkd_NS!E15),"..",(RGDP_NS!E15/Hrs_Wkd_NS!E15))</f>
        <v>137.53728754769338</v>
      </c>
      <c r="F15" s="24">
        <f>IF(ISERROR(RGDP_NS!F15/Hrs_Wkd_NS!F15),"..",(RGDP_NS!F15/Hrs_Wkd_NS!F15))</f>
        <v>183.44847739157183</v>
      </c>
      <c r="G15" s="24">
        <f>IF(ISERROR(RGDP_NS!G15/Hrs_Wkd_NS!G15),"..",(RGDP_NS!G15/Hrs_Wkd_NS!G15))</f>
        <v>21.692654271700697</v>
      </c>
      <c r="H15" s="24">
        <f>IF(ISERROR(RGDP_NS!H15/Hrs_Wkd_NS!H15),"..",(RGDP_NS!H15/Hrs_Wkd_NS!H15))</f>
        <v>35.057235584526317</v>
      </c>
      <c r="I15" s="24">
        <f>IF(ISERROR(RGDP_NS!I15/Hrs_Wkd_NS!I15),"..",(RGDP_NS!I15/Hrs_Wkd_NS!I15))</f>
        <v>34.720652562042488</v>
      </c>
      <c r="J15" s="23">
        <f>IF(ISERROR(RGDP_NS!J15/Hrs_Wkd_NS!J15),"..",(RGDP_NS!J15/Hrs_Wkd_NS!J15))</f>
        <v>35.803647568884593</v>
      </c>
      <c r="K15" s="24">
        <f>IF(ISERROR(RGDP_NS!K15/Hrs_Wkd_NS!K15),"..",(RGDP_NS!K15/Hrs_Wkd_NS!K15))</f>
        <v>25.886478338121883</v>
      </c>
      <c r="L15" s="24">
        <f>IF(ISERROR(RGDP_NS!L15/Hrs_Wkd_NS!L15),"..",(RGDP_NS!L15/Hrs_Wkd_NS!L15))</f>
        <v>35.772454398522278</v>
      </c>
      <c r="M15" s="24">
        <f>IF(ISERROR(RGDP_NS!M15/Hrs_Wkd_NS!M15),"..",(RGDP_NS!M15/Hrs_Wkd_NS!M15))</f>
        <v>17.098320987196484</v>
      </c>
      <c r="N15" s="24">
        <f>IF(ISERROR(RGDP_NS!N15/Hrs_Wkd_NS!N15),"..",(RGDP_NS!N15/Hrs_Wkd_NS!N15))</f>
        <v>24.994907345687238</v>
      </c>
      <c r="O15" s="24">
        <f>IF(ISERROR(RGDP_NS!O15/Hrs_Wkd_NS!O15),"..",(RGDP_NS!O15/Hrs_Wkd_NS!O15))</f>
        <v>60.231063190937626</v>
      </c>
      <c r="P15" s="24">
        <f>IF(ISERROR(RGDP_NS!P15/Hrs_Wkd_NS!P15),"..",(RGDP_NS!P15/Hrs_Wkd_NS!P15))</f>
        <v>67.695091556459815</v>
      </c>
      <c r="Q15" s="24">
        <f>IF(ISERROR(RGDP_NS!Q15/Hrs_Wkd_NS!Q15),"..",(RGDP_NS!Q15/Hrs_Wkd_NS!Q15))</f>
        <v>24.380681484956895</v>
      </c>
      <c r="R15" s="24">
        <f>IF(ISERROR(RGDP_NS!R15/Hrs_Wkd_NS!R15),"..",(RGDP_NS!R15/Hrs_Wkd_NS!R15))</f>
        <v>16.98550425738782</v>
      </c>
      <c r="S15" s="24">
        <f>IF(ISERROR(RGDP_NS!S15/Hrs_Wkd_NS!S15),"..",(RGDP_NS!S15/Hrs_Wkd_NS!S15))</f>
        <v>11.524781609195403</v>
      </c>
      <c r="T15" s="24">
        <f>IF(ISERROR(RGDP_NS!T15/Hrs_Wkd_NS!T15),"..",(RGDP_NS!T15/Hrs_Wkd_NS!T15))</f>
        <v>12.75718572167615</v>
      </c>
      <c r="U15" s="23">
        <f>IF(ISERROR(RGDP_NS!U15/Hrs_Wkd_NS!U15),"..",(RGDP_NS!U15/Hrs_Wkd_NS!U15))</f>
        <v>19.754874921372235</v>
      </c>
      <c r="V15" s="22">
        <f>IF(ISERROR(RGDP_NS!V15/Hrs_Wkd_NS!V15),"..",(RGDP_NS!V15/Hrs_Wkd_NS!V15))</f>
        <v>28.41241803894934</v>
      </c>
      <c r="W15" s="24">
        <f>IF(ISERROR(RGDP_NS!W15/Hrs_Wkd_NS!W15),"..",(RGDP_NS!W15/Hrs_Wkd_NS!W15))</f>
        <v>48.05393104460812</v>
      </c>
      <c r="X15" s="24">
        <f>IF(ISERROR(RGDP_NS!X15/Hrs_Wkd_NS!X15),"..",(RGDP_NS!X15/Hrs_Wkd_NS!X15))</f>
        <v>199.2176</v>
      </c>
      <c r="Y15" s="24" t="str">
        <f>IF(ISERROR(RGDP_NS!Y15/Hrs_Wkd_NS!Y15),"..",(RGDP_NS!Y15/Hrs_Wkd_NS!Y15))</f>
        <v>..</v>
      </c>
      <c r="AB15" s="6"/>
    </row>
    <row r="16" spans="1:28">
      <c r="A16" s="5">
        <v>2008</v>
      </c>
      <c r="B16" s="34">
        <f>IF(ISERROR(RGDP_NS!B16/Hrs_Wkd_NS!B16),"..",(RGDP_NS!B16/Hrs_Wkd_NS!B16))</f>
        <v>28.822856924751736</v>
      </c>
      <c r="C16" s="22">
        <f>IF(ISERROR(RGDP_NS!C16/Hrs_Wkd_NS!C16),"..",(RGDP_NS!C16/Hrs_Wkd_NS!C16))</f>
        <v>34.078268545460489</v>
      </c>
      <c r="D16" s="24">
        <f>IF(ISERROR(RGDP_NS!D16/Hrs_Wkd_NS!D16),"..",(RGDP_NS!D16/Hrs_Wkd_NS!D16))</f>
        <v>27.97955084900493</v>
      </c>
      <c r="E16" s="24">
        <f>IF(ISERROR(RGDP_NS!E16/Hrs_Wkd_NS!E16),"..",(RGDP_NS!E16/Hrs_Wkd_NS!E16))</f>
        <v>113.74039401984071</v>
      </c>
      <c r="F16" s="24">
        <f>IF(ISERROR(RGDP_NS!F16/Hrs_Wkd_NS!F16),"..",(RGDP_NS!F16/Hrs_Wkd_NS!F16))</f>
        <v>182.44364937388195</v>
      </c>
      <c r="G16" s="24">
        <f>IF(ISERROR(RGDP_NS!G16/Hrs_Wkd_NS!G16),"..",(RGDP_NS!G16/Hrs_Wkd_NS!G16))</f>
        <v>21.425012987723182</v>
      </c>
      <c r="H16" s="24">
        <f>IF(ISERROR(RGDP_NS!H16/Hrs_Wkd_NS!H16),"..",(RGDP_NS!H16/Hrs_Wkd_NS!H16))</f>
        <v>34.68189845474614</v>
      </c>
      <c r="I16" s="24">
        <f>IF(ISERROR(RGDP_NS!I16/Hrs_Wkd_NS!I16),"..",(RGDP_NS!I16/Hrs_Wkd_NS!I16))</f>
        <v>34.547230089498129</v>
      </c>
      <c r="J16" s="23">
        <f>IF(ISERROR(RGDP_NS!J16/Hrs_Wkd_NS!J16),"..",(RGDP_NS!J16/Hrs_Wkd_NS!J16))</f>
        <v>35.10922561298289</v>
      </c>
      <c r="K16" s="24">
        <f>IF(ISERROR(RGDP_NS!K16/Hrs_Wkd_NS!K16),"..",(RGDP_NS!K16/Hrs_Wkd_NS!K16))</f>
        <v>26.750557186150285</v>
      </c>
      <c r="L16" s="24">
        <f>IF(ISERROR(RGDP_NS!L16/Hrs_Wkd_NS!L16),"..",(RGDP_NS!L16/Hrs_Wkd_NS!L16))</f>
        <v>36.273804151624546</v>
      </c>
      <c r="M16" s="24">
        <f>IF(ISERROR(RGDP_NS!M16/Hrs_Wkd_NS!M16),"..",(RGDP_NS!M16/Hrs_Wkd_NS!M16))</f>
        <v>17.620740851409522</v>
      </c>
      <c r="N16" s="24">
        <f>IF(ISERROR(RGDP_NS!N16/Hrs_Wkd_NS!N16),"..",(RGDP_NS!N16/Hrs_Wkd_NS!N16))</f>
        <v>27.312412472491356</v>
      </c>
      <c r="O16" s="24">
        <f>IF(ISERROR(RGDP_NS!O16/Hrs_Wkd_NS!O16),"..",(RGDP_NS!O16/Hrs_Wkd_NS!O16))</f>
        <v>59.563333990665875</v>
      </c>
      <c r="P16" s="24">
        <f>IF(ISERROR(RGDP_NS!P16/Hrs_Wkd_NS!P16),"..",(RGDP_NS!P16/Hrs_Wkd_NS!P16))</f>
        <v>69.192025746468786</v>
      </c>
      <c r="Q16" s="24">
        <f>IF(ISERROR(RGDP_NS!Q16/Hrs_Wkd_NS!Q16),"..",(RGDP_NS!Q16/Hrs_Wkd_NS!Q16))</f>
        <v>24.353400893163858</v>
      </c>
      <c r="R16" s="24">
        <f>IF(ISERROR(RGDP_NS!R16/Hrs_Wkd_NS!R16),"..",(RGDP_NS!R16/Hrs_Wkd_NS!R16))</f>
        <v>17.794848314772693</v>
      </c>
      <c r="S16" s="24">
        <f>IF(ISERROR(RGDP_NS!S16/Hrs_Wkd_NS!S16),"..",(RGDP_NS!S16/Hrs_Wkd_NS!S16))</f>
        <v>11.944515494343335</v>
      </c>
      <c r="T16" s="24">
        <f>IF(ISERROR(RGDP_NS!T16/Hrs_Wkd_NS!T16),"..",(RGDP_NS!T16/Hrs_Wkd_NS!T16))</f>
        <v>13.161899218360219</v>
      </c>
      <c r="U16" s="23">
        <f>IF(ISERROR(RGDP_NS!U16/Hrs_Wkd_NS!U16),"..",(RGDP_NS!U16/Hrs_Wkd_NS!U16))</f>
        <v>20.695312240077186</v>
      </c>
      <c r="V16" s="22">
        <f>IF(ISERROR(RGDP_NS!V16/Hrs_Wkd_NS!V16),"..",(RGDP_NS!V16/Hrs_Wkd_NS!V16))</f>
        <v>29.116320323092257</v>
      </c>
      <c r="W16" s="24">
        <f>IF(ISERROR(RGDP_NS!W16/Hrs_Wkd_NS!W16),"..",(RGDP_NS!W16/Hrs_Wkd_NS!W16))</f>
        <v>47.545288043281801</v>
      </c>
      <c r="X16" s="24">
        <f>IF(ISERROR(RGDP_NS!X16/Hrs_Wkd_NS!X16),"..",(RGDP_NS!X16/Hrs_Wkd_NS!X16))</f>
        <v>157.03824521934757</v>
      </c>
      <c r="Y16" s="24" t="str">
        <f>IF(ISERROR(RGDP_NS!Y16/Hrs_Wkd_NS!Y16),"..",(RGDP_NS!Y16/Hrs_Wkd_NS!Y16))</f>
        <v>..</v>
      </c>
      <c r="AB16" s="6"/>
    </row>
    <row r="17" spans="1:28">
      <c r="A17" s="5">
        <v>2009</v>
      </c>
      <c r="B17" s="34">
        <f>IF(ISERROR(RGDP_NS!B17/Hrs_Wkd_NS!B17),"..",(RGDP_NS!B17/Hrs_Wkd_NS!B17))</f>
        <v>28.918381976791146</v>
      </c>
      <c r="C17" s="22">
        <f>IF(ISERROR(RGDP_NS!C17/Hrs_Wkd_NS!C17),"..",(RGDP_NS!C17/Hrs_Wkd_NS!C17))</f>
        <v>34.023100310835062</v>
      </c>
      <c r="D17" s="24">
        <f>IF(ISERROR(RGDP_NS!D17/Hrs_Wkd_NS!D17),"..",(RGDP_NS!D17/Hrs_Wkd_NS!D17))</f>
        <v>28.021609143203147</v>
      </c>
      <c r="E17" s="24">
        <f>IF(ISERROR(RGDP_NS!E17/Hrs_Wkd_NS!E17),"..",(RGDP_NS!E17/Hrs_Wkd_NS!E17))</f>
        <v>96.301610758090732</v>
      </c>
      <c r="F17" s="24">
        <f>IF(ISERROR(RGDP_NS!F17/Hrs_Wkd_NS!F17),"..",(RGDP_NS!F17/Hrs_Wkd_NS!F17))</f>
        <v>182.04001203369435</v>
      </c>
      <c r="G17" s="24">
        <f>IF(ISERROR(RGDP_NS!G17/Hrs_Wkd_NS!G17),"..",(RGDP_NS!G17/Hrs_Wkd_NS!G17))</f>
        <v>24.273878598527116</v>
      </c>
      <c r="H17" s="24">
        <f>IF(ISERROR(RGDP_NS!H17/Hrs_Wkd_NS!H17),"..",(RGDP_NS!H17/Hrs_Wkd_NS!H17))</f>
        <v>34.025361789212106</v>
      </c>
      <c r="I17" s="24">
        <f>IF(ISERROR(RGDP_NS!I17/Hrs_Wkd_NS!I17),"..",(RGDP_NS!I17/Hrs_Wkd_NS!I17))</f>
        <v>33.311595932591779</v>
      </c>
      <c r="J17" s="23">
        <f>IF(ISERROR(RGDP_NS!J17/Hrs_Wkd_NS!J17),"..",(RGDP_NS!J17/Hrs_Wkd_NS!J17))</f>
        <v>35.366005430683366</v>
      </c>
      <c r="K17" s="24">
        <f>IF(ISERROR(RGDP_NS!K17/Hrs_Wkd_NS!K17),"..",(RGDP_NS!K17/Hrs_Wkd_NS!K17))</f>
        <v>26.972638787457949</v>
      </c>
      <c r="L17" s="24">
        <f>IF(ISERROR(RGDP_NS!L17/Hrs_Wkd_NS!L17),"..",(RGDP_NS!L17/Hrs_Wkd_NS!L17))</f>
        <v>37.12444431094557</v>
      </c>
      <c r="M17" s="24">
        <f>IF(ISERROR(RGDP_NS!M17/Hrs_Wkd_NS!M17),"..",(RGDP_NS!M17/Hrs_Wkd_NS!M17))</f>
        <v>17.341825669183251</v>
      </c>
      <c r="N17" s="24">
        <f>IF(ISERROR(RGDP_NS!N17/Hrs_Wkd_NS!N17),"..",(RGDP_NS!N17/Hrs_Wkd_NS!N17))</f>
        <v>28.481286795626573</v>
      </c>
      <c r="O17" s="24">
        <f>IF(ISERROR(RGDP_NS!O17/Hrs_Wkd_NS!O17),"..",(RGDP_NS!O17/Hrs_Wkd_NS!O17))</f>
        <v>70.364211338218283</v>
      </c>
      <c r="P17" s="24">
        <f>IF(ISERROR(RGDP_NS!P17/Hrs_Wkd_NS!P17),"..",(RGDP_NS!P17/Hrs_Wkd_NS!P17))</f>
        <v>68.422271770097851</v>
      </c>
      <c r="Q17" s="24">
        <f>IF(ISERROR(RGDP_NS!Q17/Hrs_Wkd_NS!Q17),"..",(RGDP_NS!Q17/Hrs_Wkd_NS!Q17))</f>
        <v>25.791660700478253</v>
      </c>
      <c r="R17" s="24">
        <f>IF(ISERROR(RGDP_NS!R17/Hrs_Wkd_NS!R17),"..",(RGDP_NS!R17/Hrs_Wkd_NS!R17))</f>
        <v>17.274548119198826</v>
      </c>
      <c r="S17" s="24">
        <f>IF(ISERROR(RGDP_NS!S17/Hrs_Wkd_NS!S17),"..",(RGDP_NS!S17/Hrs_Wkd_NS!S17))</f>
        <v>13.525293095961789</v>
      </c>
      <c r="T17" s="24">
        <f>IF(ISERROR(RGDP_NS!T17/Hrs_Wkd_NS!T17),"..",(RGDP_NS!T17/Hrs_Wkd_NS!T17))</f>
        <v>12.80428217357799</v>
      </c>
      <c r="U17" s="23">
        <f>IF(ISERROR(RGDP_NS!U17/Hrs_Wkd_NS!U17),"..",(RGDP_NS!U17/Hrs_Wkd_NS!U17))</f>
        <v>20.342097133473164</v>
      </c>
      <c r="V17" s="22">
        <f>IF(ISERROR(RGDP_NS!V17/Hrs_Wkd_NS!V17),"..",(RGDP_NS!V17/Hrs_Wkd_NS!V17))</f>
        <v>29.235450853467469</v>
      </c>
      <c r="W17" s="24">
        <f>IF(ISERROR(RGDP_NS!W17/Hrs_Wkd_NS!W17),"..",(RGDP_NS!W17/Hrs_Wkd_NS!W17))</f>
        <v>45.046789212876263</v>
      </c>
      <c r="X17" s="24">
        <f>IF(ISERROR(RGDP_NS!X17/Hrs_Wkd_NS!X17),"..",(RGDP_NS!X17/Hrs_Wkd_NS!X17))</f>
        <v>147.2586663456909</v>
      </c>
      <c r="Y17" s="24" t="str">
        <f>IF(ISERROR(RGDP_NS!Y17/Hrs_Wkd_NS!Y17),"..",(RGDP_NS!Y17/Hrs_Wkd_NS!Y17))</f>
        <v>..</v>
      </c>
      <c r="AB17" s="6"/>
    </row>
    <row r="18" spans="1:28">
      <c r="A18" s="5">
        <v>2010</v>
      </c>
      <c r="B18" s="34">
        <f>IF(ISERROR(RGDP_NS!B18/Hrs_Wkd_NS!B18),"..",(RGDP_NS!B18/Hrs_Wkd_NS!B18))</f>
        <v>29.028782203004479</v>
      </c>
      <c r="C18" s="22">
        <f>IF(ISERROR(RGDP_NS!C18/Hrs_Wkd_NS!C18),"..",(RGDP_NS!C18/Hrs_Wkd_NS!C18))</f>
        <v>32.885473067491731</v>
      </c>
      <c r="D18" s="24">
        <f>IF(ISERROR(RGDP_NS!D18/Hrs_Wkd_NS!D18),"..",(RGDP_NS!D18/Hrs_Wkd_NS!D18))</f>
        <v>28.897062031852229</v>
      </c>
      <c r="E18" s="24">
        <f>IF(ISERROR(RGDP_NS!E18/Hrs_Wkd_NS!E18),"..",(RGDP_NS!E18/Hrs_Wkd_NS!E18))</f>
        <v>87.487155090390104</v>
      </c>
      <c r="F18" s="24">
        <f>IF(ISERROR(RGDP_NS!F18/Hrs_Wkd_NS!F18),"..",(RGDP_NS!F18/Hrs_Wkd_NS!F18))</f>
        <v>174.99186079146784</v>
      </c>
      <c r="G18" s="24">
        <f>IF(ISERROR(RGDP_NS!G18/Hrs_Wkd_NS!G18),"..",(RGDP_NS!G18/Hrs_Wkd_NS!G18))</f>
        <v>23.373967888407634</v>
      </c>
      <c r="H18" s="24">
        <f>IF(ISERROR(RGDP_NS!H18/Hrs_Wkd_NS!H18),"..",(RGDP_NS!H18/Hrs_Wkd_NS!H18))</f>
        <v>35.694757577500425</v>
      </c>
      <c r="I18" s="24">
        <f>IF(ISERROR(RGDP_NS!I18/Hrs_Wkd_NS!I18),"..",(RGDP_NS!I18/Hrs_Wkd_NS!I18))</f>
        <v>34.438275251033666</v>
      </c>
      <c r="J18" s="23">
        <f>IF(ISERROR(RGDP_NS!J18/Hrs_Wkd_NS!J18),"..",(RGDP_NS!J18/Hrs_Wkd_NS!J18))</f>
        <v>37.854314366528307</v>
      </c>
      <c r="K18" s="24">
        <f>IF(ISERROR(RGDP_NS!K18/Hrs_Wkd_NS!K18),"..",(RGDP_NS!K18/Hrs_Wkd_NS!K18))</f>
        <v>27.541479901072037</v>
      </c>
      <c r="L18" s="24">
        <f>IF(ISERROR(RGDP_NS!L18/Hrs_Wkd_NS!L18),"..",(RGDP_NS!L18/Hrs_Wkd_NS!L18))</f>
        <v>40.386339413502242</v>
      </c>
      <c r="M18" s="24">
        <f>IF(ISERROR(RGDP_NS!M18/Hrs_Wkd_NS!M18),"..",(RGDP_NS!M18/Hrs_Wkd_NS!M18))</f>
        <v>18.431581724969842</v>
      </c>
      <c r="N18" s="24">
        <f>IF(ISERROR(RGDP_NS!N18/Hrs_Wkd_NS!N18),"..",(RGDP_NS!N18/Hrs_Wkd_NS!N18))</f>
        <v>29.131889469753549</v>
      </c>
      <c r="O18" s="24">
        <f>IF(ISERROR(RGDP_NS!O18/Hrs_Wkd_NS!O18),"..",(RGDP_NS!O18/Hrs_Wkd_NS!O18))</f>
        <v>72.512764119079407</v>
      </c>
      <c r="P18" s="24">
        <f>IF(ISERROR(RGDP_NS!P18/Hrs_Wkd_NS!P18),"..",(RGDP_NS!P18/Hrs_Wkd_NS!P18))</f>
        <v>64.848498888065237</v>
      </c>
      <c r="Q18" s="24">
        <f>IF(ISERROR(RGDP_NS!Q18/Hrs_Wkd_NS!Q18),"..",(RGDP_NS!Q18/Hrs_Wkd_NS!Q18))</f>
        <v>24.951176421099863</v>
      </c>
      <c r="R18" s="24">
        <f>IF(ISERROR(RGDP_NS!R18/Hrs_Wkd_NS!R18),"..",(RGDP_NS!R18/Hrs_Wkd_NS!R18))</f>
        <v>16.442742922624163</v>
      </c>
      <c r="S18" s="24">
        <f>IF(ISERROR(RGDP_NS!S18/Hrs_Wkd_NS!S18),"..",(RGDP_NS!S18/Hrs_Wkd_NS!S18))</f>
        <v>15.074322704387436</v>
      </c>
      <c r="T18" s="24">
        <f>IF(ISERROR(RGDP_NS!T18/Hrs_Wkd_NS!T18),"..",(RGDP_NS!T18/Hrs_Wkd_NS!T18))</f>
        <v>13.135831829281239</v>
      </c>
      <c r="U18" s="23">
        <f>IF(ISERROR(RGDP_NS!U18/Hrs_Wkd_NS!U18),"..",(RGDP_NS!U18/Hrs_Wkd_NS!U18))</f>
        <v>20.925228992433293</v>
      </c>
      <c r="V18" s="22">
        <f>IF(ISERROR(RGDP_NS!V18/Hrs_Wkd_NS!V18),"..",(RGDP_NS!V18/Hrs_Wkd_NS!V18))</f>
        <v>29.345147636289457</v>
      </c>
      <c r="W18" s="24">
        <f>IF(ISERROR(RGDP_NS!W18/Hrs_Wkd_NS!W18),"..",(RGDP_NS!W18/Hrs_Wkd_NS!W18))</f>
        <v>43.814485873975954</v>
      </c>
      <c r="X18" s="24">
        <f>IF(ISERROR(RGDP_NS!X18/Hrs_Wkd_NS!X18),"..",(RGDP_NS!X18/Hrs_Wkd_NS!X18))</f>
        <v>147.40599530321867</v>
      </c>
      <c r="Y18" s="24" t="str">
        <f>IF(ISERROR(RGDP_NS!Y18/Hrs_Wkd_NS!Y18),"..",(RGDP_NS!Y18/Hrs_Wkd_NS!Y18))</f>
        <v>..</v>
      </c>
      <c r="AB18" s="6"/>
    </row>
    <row r="20" spans="1:28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8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1.5630159720517067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1.2983606707897888</v>
      </c>
      <c r="D21" s="9">
        <f t="shared" si="0"/>
        <v>3.731135955506204</v>
      </c>
      <c r="E21" s="9">
        <f t="shared" si="0"/>
        <v>3.3301395738644324</v>
      </c>
      <c r="F21" s="9">
        <f t="shared" si="0"/>
        <v>1.0348449054351727</v>
      </c>
      <c r="G21" s="9">
        <f t="shared" si="0"/>
        <v>1.1256139759147077</v>
      </c>
      <c r="H21" s="9">
        <f t="shared" si="0"/>
        <v>1.5569339806708937</v>
      </c>
      <c r="I21" s="9">
        <f t="shared" si="0"/>
        <v>1.2940053788616179</v>
      </c>
      <c r="J21" s="20">
        <f t="shared" si="0"/>
        <v>2.5536478412706343</v>
      </c>
      <c r="K21" s="9">
        <f t="shared" si="0"/>
        <v>1.7864885077075954</v>
      </c>
      <c r="L21" s="9">
        <f t="shared" si="0"/>
        <v>3.07685981662984</v>
      </c>
      <c r="M21" s="9">
        <f t="shared" si="0"/>
        <v>2.9087574030187469</v>
      </c>
      <c r="N21" s="9">
        <f t="shared" si="0"/>
        <v>1.6100277889906867</v>
      </c>
      <c r="O21" s="9">
        <f t="shared" si="0"/>
        <v>4.3009077627231829</v>
      </c>
      <c r="P21" s="9">
        <f t="shared" si="0"/>
        <v>0.60471389465817094</v>
      </c>
      <c r="Q21" s="9">
        <f t="shared" si="0"/>
        <v>7.402293214464617E-2</v>
      </c>
      <c r="R21" s="9">
        <f t="shared" si="0"/>
        <v>4.1739946369911962E-2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-2.6849666606411193</v>
      </c>
      <c r="T21" s="9">
        <f t="shared" si="1"/>
        <v>0.92213558115035177</v>
      </c>
      <c r="U21" s="20">
        <f t="shared" si="1"/>
        <v>2.4661041041940113</v>
      </c>
      <c r="V21" s="9">
        <f t="shared" si="1"/>
        <v>1.8069395287266143</v>
      </c>
      <c r="W21" s="9">
        <f t="shared" si="1"/>
        <v>1.3415224326830399</v>
      </c>
      <c r="X21" s="9">
        <f t="shared" si="1"/>
        <v>2.4848591420050692</v>
      </c>
      <c r="Y21" s="9" t="str">
        <f t="shared" si="1"/>
        <v>n.a.</v>
      </c>
    </row>
    <row r="22" spans="1:28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3.2788979305769184</v>
      </c>
      <c r="C22" s="9">
        <f t="shared" si="0"/>
        <v>4.4503345883802004</v>
      </c>
      <c r="D22" s="9">
        <f t="shared" si="0"/>
        <v>5.8599384184379044</v>
      </c>
      <c r="E22" s="9">
        <f t="shared" si="0"/>
        <v>39.196718982182311</v>
      </c>
      <c r="F22" s="9">
        <f t="shared" si="0"/>
        <v>-6.5488894035688805</v>
      </c>
      <c r="G22" s="9">
        <f t="shared" si="0"/>
        <v>4.5230724585134219</v>
      </c>
      <c r="H22" s="9">
        <f t="shared" si="0"/>
        <v>-6.6559566533208603E-2</v>
      </c>
      <c r="I22" s="9">
        <f t="shared" si="0"/>
        <v>1.2067966164365007</v>
      </c>
      <c r="J22" s="21">
        <f t="shared" si="0"/>
        <v>-0.27257893803306343</v>
      </c>
      <c r="K22" s="9">
        <f t="shared" si="0"/>
        <v>2.5882228129044726</v>
      </c>
      <c r="L22" s="9">
        <f t="shared" si="0"/>
        <v>5.4383500426556486</v>
      </c>
      <c r="M22" s="9">
        <f t="shared" si="0"/>
        <v>2.947844946408984</v>
      </c>
      <c r="N22" s="9">
        <f t="shared" si="0"/>
        <v>4.6110904729718349</v>
      </c>
      <c r="O22" s="9">
        <f t="shared" si="0"/>
        <v>7.9264435729113014</v>
      </c>
      <c r="P22" s="9">
        <f t="shared" si="0"/>
        <v>2.182911521691322</v>
      </c>
      <c r="Q22" s="9">
        <f t="shared" si="0"/>
        <v>0.71978313136780159</v>
      </c>
      <c r="R22" s="9">
        <f t="shared" si="0"/>
        <v>2.4773689424563372</v>
      </c>
      <c r="S22" s="9">
        <f t="shared" si="1"/>
        <v>-9.4899301686607984</v>
      </c>
      <c r="T22" s="9">
        <f t="shared" si="1"/>
        <v>1.1722917494746188</v>
      </c>
      <c r="U22" s="21">
        <f t="shared" si="1"/>
        <v>3.5704149405163976</v>
      </c>
      <c r="V22" s="9">
        <f t="shared" si="1"/>
        <v>4.2075690820840617</v>
      </c>
      <c r="W22" s="9">
        <f t="shared" si="1"/>
        <v>3.1780370218421838</v>
      </c>
      <c r="X22" s="9">
        <f t="shared" si="1"/>
        <v>20.019378291126944</v>
      </c>
      <c r="Y22" s="9" t="str">
        <f t="shared" si="1"/>
        <v>n.a.</v>
      </c>
    </row>
    <row r="23" spans="1:28">
      <c r="A23" s="29" t="s">
        <v>24</v>
      </c>
      <c r="B23" s="19">
        <f t="shared" si="2"/>
        <v>1.0538321030195474</v>
      </c>
      <c r="C23" s="9">
        <f t="shared" si="0"/>
        <v>0.37144849476349329</v>
      </c>
      <c r="D23" s="9">
        <f t="shared" si="0"/>
        <v>3.1008825571752663</v>
      </c>
      <c r="E23" s="9">
        <f t="shared" si="0"/>
        <v>-5.505523963476544</v>
      </c>
      <c r="F23" s="9">
        <f t="shared" si="0"/>
        <v>3.4277775688389189</v>
      </c>
      <c r="G23" s="9">
        <f t="shared" si="0"/>
        <v>0.12807635166522946</v>
      </c>
      <c r="H23" s="9">
        <f t="shared" si="0"/>
        <v>2.0491057817099589</v>
      </c>
      <c r="I23" s="9">
        <f t="shared" si="0"/>
        <v>1.3201826582725396</v>
      </c>
      <c r="J23" s="21">
        <f t="shared" si="0"/>
        <v>3.4170321332876341</v>
      </c>
      <c r="K23" s="9">
        <f t="shared" si="0"/>
        <v>1.5471922456846254</v>
      </c>
      <c r="L23" s="9">
        <f t="shared" si="0"/>
        <v>2.3787807193952792</v>
      </c>
      <c r="M23" s="9">
        <f t="shared" si="0"/>
        <v>2.8970340342286294</v>
      </c>
      <c r="N23" s="9">
        <f t="shared" si="0"/>
        <v>0.72661106488922655</v>
      </c>
      <c r="O23" s="9">
        <f t="shared" si="0"/>
        <v>3.2371851985824263</v>
      </c>
      <c r="P23" s="9">
        <f t="shared" si="0"/>
        <v>0.13602497283766724</v>
      </c>
      <c r="Q23" s="9">
        <f t="shared" si="0"/>
        <v>-0.1188965655361196</v>
      </c>
      <c r="R23" s="9">
        <f t="shared" si="0"/>
        <v>-0.67759720006462798</v>
      </c>
      <c r="S23" s="9">
        <f t="shared" si="1"/>
        <v>-0.54540653098116287</v>
      </c>
      <c r="T23" s="9">
        <f t="shared" si="1"/>
        <v>0.84720941368336966</v>
      </c>
      <c r="U23" s="21">
        <f t="shared" si="1"/>
        <v>2.1371126428430642</v>
      </c>
      <c r="V23" s="9">
        <f t="shared" si="1"/>
        <v>1.0975933485501077</v>
      </c>
      <c r="W23" s="9">
        <f t="shared" si="1"/>
        <v>0.79696908525943577</v>
      </c>
      <c r="X23" s="9">
        <f t="shared" si="1"/>
        <v>-2.2577776525009918</v>
      </c>
      <c r="Y23" s="9" t="str">
        <f t="shared" si="1"/>
        <v>n.a.</v>
      </c>
    </row>
    <row r="27" spans="1:28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8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8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117.194305835264</v>
      </c>
      <c r="D29" s="24">
        <f t="shared" si="3"/>
        <v>75.643007947898482</v>
      </c>
      <c r="E29" s="24">
        <f t="shared" si="3"/>
        <v>240.83906162619596</v>
      </c>
      <c r="F29" s="24">
        <f t="shared" si="3"/>
        <v>645.09898832863007</v>
      </c>
      <c r="G29" s="24">
        <f t="shared" si="3"/>
        <v>85.166942233988507</v>
      </c>
      <c r="H29" s="24">
        <f t="shared" si="3"/>
        <v>123.0590970885888</v>
      </c>
      <c r="I29" s="24">
        <f t="shared" si="3"/>
        <v>122.79666044773055</v>
      </c>
      <c r="J29" s="23">
        <f t="shared" si="3"/>
        <v>114.94359006177872</v>
      </c>
      <c r="K29" s="24">
        <f t="shared" si="3"/>
        <v>92.203922305388133</v>
      </c>
      <c r="L29" s="24">
        <f t="shared" si="3"/>
        <v>114.78179108114419</v>
      </c>
      <c r="M29" s="24">
        <f t="shared" si="3"/>
        <v>53.507677570492007</v>
      </c>
      <c r="N29" s="24">
        <f t="shared" si="3"/>
        <v>99.753256408304793</v>
      </c>
      <c r="O29" s="24">
        <f t="shared" si="3"/>
        <v>176.76779862188292</v>
      </c>
      <c r="P29" s="24">
        <f t="shared" si="3"/>
        <v>252.69431617809519</v>
      </c>
      <c r="Q29" s="24">
        <f t="shared" si="3"/>
        <v>104.14710580063742</v>
      </c>
      <c r="R29" s="24">
        <f t="shared" si="3"/>
        <v>68.921073454773307</v>
      </c>
      <c r="S29" s="24">
        <f t="shared" si="3"/>
        <v>90.496645976065921</v>
      </c>
      <c r="T29" s="24">
        <f t="shared" si="3"/>
        <v>49.132380350039909</v>
      </c>
      <c r="U29" s="23">
        <f t="shared" si="3"/>
        <v>64.248226894654323</v>
      </c>
      <c r="V29" s="22">
        <f t="shared" si="3"/>
        <v>97.986032194304101</v>
      </c>
      <c r="W29" s="24">
        <f t="shared" si="3"/>
        <v>155.27982898548615</v>
      </c>
      <c r="X29" s="24">
        <f t="shared" si="3"/>
        <v>451.5156174460472</v>
      </c>
      <c r="Y29" s="24" t="str">
        <f t="shared" si="3"/>
        <v>..</v>
      </c>
    </row>
    <row r="30" spans="1:28">
      <c r="A30" s="5">
        <v>1998</v>
      </c>
      <c r="B30" s="28">
        <f t="shared" ref="B30:Y40" si="4">IF(ISERROR((B6/$B6)*100),"..",(B6/$B6)*100)</f>
        <v>100</v>
      </c>
      <c r="C30" s="22">
        <f t="shared" si="4"/>
        <v>123.67202021078523</v>
      </c>
      <c r="D30" s="24">
        <f t="shared" si="4"/>
        <v>72.98350599802022</v>
      </c>
      <c r="E30" s="24">
        <f t="shared" si="4"/>
        <v>318.54284203364261</v>
      </c>
      <c r="F30" s="24">
        <f t="shared" si="4"/>
        <v>658.90226862413112</v>
      </c>
      <c r="G30" s="24">
        <f t="shared" si="4"/>
        <v>91.896063895147932</v>
      </c>
      <c r="H30" s="24">
        <f t="shared" si="4"/>
        <v>130.20504590629625</v>
      </c>
      <c r="I30" s="24">
        <f t="shared" si="4"/>
        <v>130.76851779144945</v>
      </c>
      <c r="J30" s="23">
        <f t="shared" si="4"/>
        <v>120.68404478544952</v>
      </c>
      <c r="K30" s="24">
        <f t="shared" si="4"/>
        <v>90.037819752239159</v>
      </c>
      <c r="L30" s="24">
        <f t="shared" si="4"/>
        <v>116.71956120913953</v>
      </c>
      <c r="M30" s="24">
        <f t="shared" si="4"/>
        <v>54.874612452107193</v>
      </c>
      <c r="N30" s="24">
        <f t="shared" si="4"/>
        <v>85.53243033778044</v>
      </c>
      <c r="O30" s="24">
        <f t="shared" si="4"/>
        <v>164.91435515386553</v>
      </c>
      <c r="P30" s="24">
        <f t="shared" si="4"/>
        <v>260.59040148032176</v>
      </c>
      <c r="Q30" s="24">
        <f t="shared" si="4"/>
        <v>97.773089975662103</v>
      </c>
      <c r="R30" s="24">
        <f t="shared" si="4"/>
        <v>65.244286831338513</v>
      </c>
      <c r="S30" s="24">
        <f t="shared" si="4"/>
        <v>73.34827149609805</v>
      </c>
      <c r="T30" s="24">
        <f t="shared" si="4"/>
        <v>48.223962348152753</v>
      </c>
      <c r="U30" s="23">
        <f t="shared" si="4"/>
        <v>64.30178578425442</v>
      </c>
      <c r="V30" s="22">
        <f t="shared" si="4"/>
        <v>97.602670602704393</v>
      </c>
      <c r="W30" s="24">
        <f t="shared" si="4"/>
        <v>168.49110873531802</v>
      </c>
      <c r="X30" s="24">
        <f t="shared" si="4"/>
        <v>587.52784308396019</v>
      </c>
      <c r="Y30" s="24" t="str">
        <f t="shared" si="4"/>
        <v>..</v>
      </c>
    </row>
    <row r="31" spans="1:28">
      <c r="A31" s="5">
        <v>1999</v>
      </c>
      <c r="B31" s="28">
        <f t="shared" si="4"/>
        <v>100</v>
      </c>
      <c r="C31" s="22">
        <f t="shared" si="4"/>
        <v>122.55730743900119</v>
      </c>
      <c r="D31" s="24">
        <f t="shared" si="4"/>
        <v>78.979453384410874</v>
      </c>
      <c r="E31" s="24">
        <f t="shared" si="4"/>
        <v>231.40879481607629</v>
      </c>
      <c r="F31" s="24">
        <f t="shared" si="4"/>
        <v>648.86660287956954</v>
      </c>
      <c r="G31" s="24">
        <f t="shared" si="4"/>
        <v>98.608925527239364</v>
      </c>
      <c r="H31" s="24">
        <f t="shared" si="4"/>
        <v>124.28802380709918</v>
      </c>
      <c r="I31" s="24">
        <f t="shared" si="4"/>
        <v>134.05127815223801</v>
      </c>
      <c r="J31" s="23">
        <f t="shared" si="4"/>
        <v>105.23670941623516</v>
      </c>
      <c r="K31" s="24">
        <f t="shared" si="4"/>
        <v>90.660035040803564</v>
      </c>
      <c r="L31" s="24">
        <f t="shared" si="4"/>
        <v>123.177935057978</v>
      </c>
      <c r="M31" s="24">
        <f t="shared" si="4"/>
        <v>52.64592528423664</v>
      </c>
      <c r="N31" s="24">
        <f t="shared" si="4"/>
        <v>89.746343686358927</v>
      </c>
      <c r="O31" s="24">
        <f t="shared" si="4"/>
        <v>193.33542354991528</v>
      </c>
      <c r="P31" s="24">
        <f t="shared" si="4"/>
        <v>275.99181496163766</v>
      </c>
      <c r="Q31" s="24">
        <f t="shared" si="4"/>
        <v>95.232099804441859</v>
      </c>
      <c r="R31" s="24">
        <f t="shared" si="4"/>
        <v>64.698359436331714</v>
      </c>
      <c r="S31" s="24">
        <f t="shared" si="4"/>
        <v>68.216829352598978</v>
      </c>
      <c r="T31" s="24">
        <f t="shared" si="4"/>
        <v>45.958785326155443</v>
      </c>
      <c r="U31" s="23">
        <f t="shared" si="4"/>
        <v>66.204961065706044</v>
      </c>
      <c r="V31" s="22">
        <f t="shared" si="4"/>
        <v>98.15064327946962</v>
      </c>
      <c r="W31" s="24">
        <f t="shared" si="4"/>
        <v>157.10904742425316</v>
      </c>
      <c r="X31" s="24">
        <f t="shared" si="4"/>
        <v>537.58142411293784</v>
      </c>
      <c r="Y31" s="24" t="str">
        <f t="shared" si="4"/>
        <v>..</v>
      </c>
    </row>
    <row r="32" spans="1:28">
      <c r="A32" s="5">
        <v>2000</v>
      </c>
      <c r="B32" s="28">
        <f t="shared" si="4"/>
        <v>100</v>
      </c>
      <c r="C32" s="22">
        <f t="shared" si="4"/>
        <v>121.22752327471795</v>
      </c>
      <c r="D32" s="24">
        <f t="shared" si="4"/>
        <v>81.457094712561158</v>
      </c>
      <c r="E32" s="24">
        <f t="shared" si="4"/>
        <v>589.62940961482275</v>
      </c>
      <c r="F32" s="24">
        <f t="shared" si="4"/>
        <v>477.90874422774874</v>
      </c>
      <c r="G32" s="24">
        <f t="shared" si="4"/>
        <v>88.282123705255046</v>
      </c>
      <c r="H32" s="24">
        <f t="shared" si="4"/>
        <v>111.4837212975488</v>
      </c>
      <c r="I32" s="24">
        <f t="shared" si="4"/>
        <v>115.55288887078201</v>
      </c>
      <c r="J32" s="23">
        <f t="shared" si="4"/>
        <v>103.4888920850437</v>
      </c>
      <c r="K32" s="24">
        <f t="shared" si="4"/>
        <v>90.366430989331121</v>
      </c>
      <c r="L32" s="24">
        <f t="shared" si="4"/>
        <v>122.13327868082922</v>
      </c>
      <c r="M32" s="24">
        <f t="shared" si="4"/>
        <v>52.994780256003502</v>
      </c>
      <c r="N32" s="24">
        <f t="shared" si="4"/>
        <v>103.66340852584042</v>
      </c>
      <c r="O32" s="24">
        <f t="shared" si="4"/>
        <v>201.72139706241828</v>
      </c>
      <c r="P32" s="24">
        <f t="shared" si="4"/>
        <v>244.73467561335843</v>
      </c>
      <c r="Q32" s="24">
        <f t="shared" si="4"/>
        <v>96.595471462923086</v>
      </c>
      <c r="R32" s="24">
        <f t="shared" si="4"/>
        <v>67.328842417578755</v>
      </c>
      <c r="S32" s="24">
        <f t="shared" si="4"/>
        <v>60.909971791749527</v>
      </c>
      <c r="T32" s="24">
        <f t="shared" si="4"/>
        <v>46.186790391706708</v>
      </c>
      <c r="U32" s="23">
        <f t="shared" si="4"/>
        <v>64.793808825464197</v>
      </c>
      <c r="V32" s="22">
        <f t="shared" si="4"/>
        <v>100.65310613832735</v>
      </c>
      <c r="W32" s="24">
        <f t="shared" si="4"/>
        <v>154.82533997673573</v>
      </c>
      <c r="X32" s="24">
        <f t="shared" si="4"/>
        <v>708.58525356146527</v>
      </c>
      <c r="Y32" s="24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121.17710226839451</v>
      </c>
      <c r="D33" s="24">
        <f t="shared" si="4"/>
        <v>87.093563963987066</v>
      </c>
      <c r="E33" s="24">
        <f t="shared" si="4"/>
        <v>555.30718237756446</v>
      </c>
      <c r="F33" s="24">
        <f t="shared" si="4"/>
        <v>455.77166217511922</v>
      </c>
      <c r="G33" s="24">
        <f t="shared" si="4"/>
        <v>83.221214137979231</v>
      </c>
      <c r="H33" s="24">
        <f t="shared" si="4"/>
        <v>115.16447050981628</v>
      </c>
      <c r="I33" s="24">
        <f t="shared" si="4"/>
        <v>120.90418250653431</v>
      </c>
      <c r="J33" s="23">
        <f t="shared" si="4"/>
        <v>104.80267027678165</v>
      </c>
      <c r="K33" s="24">
        <f t="shared" si="4"/>
        <v>90.359672689709996</v>
      </c>
      <c r="L33" s="24">
        <f t="shared" si="4"/>
        <v>105.77242241325689</v>
      </c>
      <c r="M33" s="24">
        <f t="shared" si="4"/>
        <v>55.868186064867018</v>
      </c>
      <c r="N33" s="24">
        <f t="shared" si="4"/>
        <v>100.80602522194995</v>
      </c>
      <c r="O33" s="24">
        <f t="shared" si="4"/>
        <v>196.45584196684968</v>
      </c>
      <c r="P33" s="24">
        <f t="shared" si="4"/>
        <v>247.23956222190506</v>
      </c>
      <c r="Q33" s="24">
        <f t="shared" si="4"/>
        <v>97.441830105628512</v>
      </c>
      <c r="R33" s="24">
        <f t="shared" si="4"/>
        <v>60.135546285174556</v>
      </c>
      <c r="S33" s="24">
        <f t="shared" si="4"/>
        <v>56.730187526985389</v>
      </c>
      <c r="T33" s="24">
        <f t="shared" si="4"/>
        <v>46.15301255575681</v>
      </c>
      <c r="U33" s="23">
        <f t="shared" si="4"/>
        <v>68.263485839573335</v>
      </c>
      <c r="V33" s="22">
        <f t="shared" si="4"/>
        <v>101.28845757980262</v>
      </c>
      <c r="W33" s="24">
        <f t="shared" si="4"/>
        <v>160.25974318127967</v>
      </c>
      <c r="X33" s="24">
        <f t="shared" si="4"/>
        <v>627.52679400449983</v>
      </c>
      <c r="Y33" s="24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124.26116637311947</v>
      </c>
      <c r="D34" s="24">
        <f t="shared" si="4"/>
        <v>85.383729682829824</v>
      </c>
      <c r="E34" s="24">
        <f t="shared" si="4"/>
        <v>637.79762533223663</v>
      </c>
      <c r="F34" s="24">
        <f t="shared" si="4"/>
        <v>468.57544469185922</v>
      </c>
      <c r="G34" s="24">
        <f t="shared" si="4"/>
        <v>78.07716694278237</v>
      </c>
      <c r="H34" s="24">
        <f t="shared" si="4"/>
        <v>122.76136362197867</v>
      </c>
      <c r="I34" s="24">
        <f t="shared" si="4"/>
        <v>122.47447828373072</v>
      </c>
      <c r="J34" s="23">
        <f t="shared" si="4"/>
        <v>123.21722243152355</v>
      </c>
      <c r="K34" s="24">
        <f t="shared" si="4"/>
        <v>88.995952353018708</v>
      </c>
      <c r="L34" s="24">
        <f t="shared" si="4"/>
        <v>104.33409730169893</v>
      </c>
      <c r="M34" s="24">
        <f t="shared" si="4"/>
        <v>56.687494839276731</v>
      </c>
      <c r="N34" s="24">
        <f t="shared" si="4"/>
        <v>95.429015255049947</v>
      </c>
      <c r="O34" s="24">
        <f t="shared" si="4"/>
        <v>220.22111896564815</v>
      </c>
      <c r="P34" s="24">
        <f t="shared" si="4"/>
        <v>238.85761160621831</v>
      </c>
      <c r="Q34" s="24">
        <f t="shared" si="4"/>
        <v>93.985500581218346</v>
      </c>
      <c r="R34" s="24">
        <f t="shared" si="4"/>
        <v>61.719974821427648</v>
      </c>
      <c r="S34" s="24">
        <f t="shared" si="4"/>
        <v>44.710482361587218</v>
      </c>
      <c r="T34" s="24">
        <f t="shared" si="4"/>
        <v>47.486465206858789</v>
      </c>
      <c r="U34" s="23">
        <f t="shared" si="4"/>
        <v>68.476701753852993</v>
      </c>
      <c r="V34" s="22">
        <f t="shared" si="4"/>
        <v>101.29052766250506</v>
      </c>
      <c r="W34" s="24">
        <f t="shared" si="4"/>
        <v>171.86870010901879</v>
      </c>
      <c r="X34" s="24">
        <f t="shared" si="4"/>
        <v>711.13309426435114</v>
      </c>
      <c r="Y34" s="24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123.90141149049994</v>
      </c>
      <c r="D35" s="24">
        <f t="shared" si="4"/>
        <v>84.477938161693515</v>
      </c>
      <c r="E35" s="24">
        <f t="shared" si="4"/>
        <v>540.74187362992529</v>
      </c>
      <c r="F35" s="24">
        <f t="shared" si="4"/>
        <v>437.66507119201742</v>
      </c>
      <c r="G35" s="24">
        <f t="shared" si="4"/>
        <v>81.991741039963728</v>
      </c>
      <c r="H35" s="24">
        <f t="shared" si="4"/>
        <v>124.81939710794478</v>
      </c>
      <c r="I35" s="24">
        <f t="shared" si="4"/>
        <v>129.40243409191459</v>
      </c>
      <c r="J35" s="23">
        <f t="shared" si="4"/>
        <v>117.06132077564715</v>
      </c>
      <c r="K35" s="24">
        <f t="shared" si="4"/>
        <v>89.155317029489538</v>
      </c>
      <c r="L35" s="24">
        <f t="shared" si="4"/>
        <v>106.98757152664446</v>
      </c>
      <c r="M35" s="24">
        <f t="shared" si="4"/>
        <v>58.170405465885921</v>
      </c>
      <c r="N35" s="24">
        <f t="shared" si="4"/>
        <v>85.659714350660991</v>
      </c>
      <c r="O35" s="24">
        <f t="shared" si="4"/>
        <v>229.85524117338062</v>
      </c>
      <c r="P35" s="24">
        <f t="shared" si="4"/>
        <v>245.14727366995405</v>
      </c>
      <c r="Q35" s="24">
        <f t="shared" si="4"/>
        <v>93.715975773842956</v>
      </c>
      <c r="R35" s="24">
        <f t="shared" si="4"/>
        <v>63.690393501774743</v>
      </c>
      <c r="S35" s="24">
        <f t="shared" si="4"/>
        <v>48.273850904877357</v>
      </c>
      <c r="T35" s="24">
        <f t="shared" si="4"/>
        <v>46.073630190304392</v>
      </c>
      <c r="U35" s="23">
        <f t="shared" si="4"/>
        <v>66.360685687473023</v>
      </c>
      <c r="V35" s="22">
        <f t="shared" si="4"/>
        <v>101.12220492147151</v>
      </c>
      <c r="W35" s="24">
        <f t="shared" si="4"/>
        <v>171.0484998475018</v>
      </c>
      <c r="X35" s="24">
        <f t="shared" si="4"/>
        <v>614.14086236734556</v>
      </c>
      <c r="Y35" s="24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126.36754470761717</v>
      </c>
      <c r="D36" s="24">
        <f t="shared" si="4"/>
        <v>80.418592031885154</v>
      </c>
      <c r="E36" s="24">
        <f t="shared" si="4"/>
        <v>515.87806870709403</v>
      </c>
      <c r="F36" s="24">
        <f t="shared" si="4"/>
        <v>502.13785585975364</v>
      </c>
      <c r="G36" s="24">
        <f t="shared" si="4"/>
        <v>83.382568177478603</v>
      </c>
      <c r="H36" s="24">
        <f t="shared" si="4"/>
        <v>137.56510474089774</v>
      </c>
      <c r="I36" s="24">
        <f t="shared" si="4"/>
        <v>140.22420466213072</v>
      </c>
      <c r="J36" s="23">
        <f t="shared" si="4"/>
        <v>133.8313343871541</v>
      </c>
      <c r="K36" s="24">
        <f t="shared" si="4"/>
        <v>88.740837972752246</v>
      </c>
      <c r="L36" s="24">
        <f t="shared" si="4"/>
        <v>108.09950063090467</v>
      </c>
      <c r="M36" s="24">
        <f t="shared" si="4"/>
        <v>56.815097200128598</v>
      </c>
      <c r="N36" s="24">
        <f t="shared" si="4"/>
        <v>90.574288950242305</v>
      </c>
      <c r="O36" s="24">
        <f t="shared" si="4"/>
        <v>209.31715555611504</v>
      </c>
      <c r="P36" s="24">
        <f t="shared" si="4"/>
        <v>236.75824012033627</v>
      </c>
      <c r="Q36" s="24">
        <f t="shared" si="4"/>
        <v>84.739803004709017</v>
      </c>
      <c r="R36" s="24">
        <f t="shared" si="4"/>
        <v>61.085069834597427</v>
      </c>
      <c r="S36" s="24">
        <f t="shared" si="4"/>
        <v>49.576773752644662</v>
      </c>
      <c r="T36" s="24">
        <f t="shared" si="4"/>
        <v>47.367108773422018</v>
      </c>
      <c r="U36" s="23">
        <f t="shared" si="4"/>
        <v>70.908404808278064</v>
      </c>
      <c r="V36" s="22">
        <f t="shared" si="4"/>
        <v>101.06421893651145</v>
      </c>
      <c r="W36" s="24">
        <f t="shared" si="4"/>
        <v>178.41751788517902</v>
      </c>
      <c r="X36" s="24">
        <f t="shared" si="4"/>
        <v>713.51839587960092</v>
      </c>
      <c r="Y36" s="24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121.06081203367525</v>
      </c>
      <c r="D37" s="24">
        <f t="shared" si="4"/>
        <v>82.843964524190781</v>
      </c>
      <c r="E37" s="24">
        <f t="shared" si="4"/>
        <v>521.82930633317517</v>
      </c>
      <c r="F37" s="24">
        <f t="shared" si="4"/>
        <v>444.42088251590252</v>
      </c>
      <c r="G37" s="24">
        <f t="shared" si="4"/>
        <v>77.756047079462348</v>
      </c>
      <c r="H37" s="24">
        <f t="shared" si="4"/>
        <v>128.0476564336534</v>
      </c>
      <c r="I37" s="24">
        <f t="shared" si="4"/>
        <v>129.31018307376735</v>
      </c>
      <c r="J37" s="23">
        <f t="shared" si="4"/>
        <v>126.48989647907061</v>
      </c>
      <c r="K37" s="24">
        <f t="shared" si="4"/>
        <v>90.721278473220877</v>
      </c>
      <c r="L37" s="24">
        <f t="shared" si="4"/>
        <v>107.30640426920766</v>
      </c>
      <c r="M37" s="24">
        <f t="shared" si="4"/>
        <v>58.418238827236081</v>
      </c>
      <c r="N37" s="24">
        <f t="shared" si="4"/>
        <v>91.273599950837038</v>
      </c>
      <c r="O37" s="24">
        <f t="shared" si="4"/>
        <v>233.29295198475501</v>
      </c>
      <c r="P37" s="24">
        <f t="shared" si="4"/>
        <v>232.07499269995887</v>
      </c>
      <c r="Q37" s="24">
        <f t="shared" si="4"/>
        <v>84.289004733443036</v>
      </c>
      <c r="R37" s="24">
        <f t="shared" si="4"/>
        <v>63.825037263078876</v>
      </c>
      <c r="S37" s="24">
        <f t="shared" si="4"/>
        <v>51.601855584899226</v>
      </c>
      <c r="T37" s="24">
        <f t="shared" si="4"/>
        <v>46.38918463896762</v>
      </c>
      <c r="U37" s="23">
        <f t="shared" si="4"/>
        <v>72.730338356790881</v>
      </c>
      <c r="V37" s="22">
        <f t="shared" si="4"/>
        <v>100.80778800057742</v>
      </c>
      <c r="W37" s="24">
        <f t="shared" si="4"/>
        <v>168.16454208017194</v>
      </c>
      <c r="X37" s="24">
        <f t="shared" si="4"/>
        <v>708.14939488528273</v>
      </c>
      <c r="Y37" s="24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115.90061280715238</v>
      </c>
      <c r="D38" s="24">
        <f t="shared" si="4"/>
        <v>83.662157307055509</v>
      </c>
      <c r="E38" s="24">
        <f t="shared" si="4"/>
        <v>447.64547928375021</v>
      </c>
      <c r="F38" s="24">
        <f t="shared" si="4"/>
        <v>547.22203102850995</v>
      </c>
      <c r="G38" s="24">
        <f t="shared" si="4"/>
        <v>77.610275615418203</v>
      </c>
      <c r="H38" s="24">
        <f t="shared" si="4"/>
        <v>121.86517501697752</v>
      </c>
      <c r="I38" s="24">
        <f t="shared" si="4"/>
        <v>121.77844524204168</v>
      </c>
      <c r="J38" s="23">
        <f t="shared" si="4"/>
        <v>122.8567918661584</v>
      </c>
      <c r="K38" s="24">
        <f t="shared" si="4"/>
        <v>93.34919330494354</v>
      </c>
      <c r="L38" s="24">
        <f t="shared" si="4"/>
        <v>123.62648818492916</v>
      </c>
      <c r="M38" s="24">
        <f t="shared" si="4"/>
        <v>59.733435511061494</v>
      </c>
      <c r="N38" s="24">
        <f t="shared" si="4"/>
        <v>92.925412894084673</v>
      </c>
      <c r="O38" s="24">
        <f t="shared" si="4"/>
        <v>244.702529927048</v>
      </c>
      <c r="P38" s="24">
        <f t="shared" si="4"/>
        <v>243.33196616807405</v>
      </c>
      <c r="Q38" s="24">
        <f t="shared" si="4"/>
        <v>88.695157025763166</v>
      </c>
      <c r="R38" s="24">
        <f t="shared" si="4"/>
        <v>63.098516394584415</v>
      </c>
      <c r="S38" s="24">
        <f t="shared" si="4"/>
        <v>45.531361534015169</v>
      </c>
      <c r="T38" s="24">
        <f t="shared" si="4"/>
        <v>45.915548747906669</v>
      </c>
      <c r="U38" s="23">
        <f t="shared" si="4"/>
        <v>73.457277436871053</v>
      </c>
      <c r="V38" s="22">
        <f t="shared" si="4"/>
        <v>101.03070939453515</v>
      </c>
      <c r="W38" s="24">
        <f t="shared" si="4"/>
        <v>160.75745722204502</v>
      </c>
      <c r="X38" s="24">
        <f t="shared" si="4"/>
        <v>704.81246300632927</v>
      </c>
      <c r="Y38" s="24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120.64169783067507</v>
      </c>
      <c r="D39" s="24">
        <f t="shared" si="4"/>
        <v>84.17341246336963</v>
      </c>
      <c r="E39" s="24">
        <f t="shared" si="4"/>
        <v>488.82274367141764</v>
      </c>
      <c r="F39" s="24">
        <f t="shared" si="4"/>
        <v>651.99619419422015</v>
      </c>
      <c r="G39" s="24">
        <f t="shared" si="4"/>
        <v>77.098094398082154</v>
      </c>
      <c r="H39" s="24">
        <f t="shared" si="4"/>
        <v>124.59729568260494</v>
      </c>
      <c r="I39" s="24">
        <f t="shared" si="4"/>
        <v>123.40104236499671</v>
      </c>
      <c r="J39" s="23">
        <f t="shared" si="4"/>
        <v>127.25012649386198</v>
      </c>
      <c r="K39" s="24">
        <f t="shared" si="4"/>
        <v>92.003409336130076</v>
      </c>
      <c r="L39" s="24">
        <f t="shared" si="4"/>
        <v>127.13926251368474</v>
      </c>
      <c r="M39" s="24">
        <f t="shared" si="4"/>
        <v>60.769325367403901</v>
      </c>
      <c r="N39" s="24">
        <f t="shared" si="4"/>
        <v>88.834667342809723</v>
      </c>
      <c r="O39" s="24">
        <f t="shared" si="4"/>
        <v>214.06786543635334</v>
      </c>
      <c r="P39" s="24">
        <f t="shared" si="4"/>
        <v>240.5958484257709</v>
      </c>
      <c r="Q39" s="24">
        <f t="shared" si="4"/>
        <v>86.651640646343665</v>
      </c>
      <c r="R39" s="24">
        <f t="shared" si="4"/>
        <v>60.368362222206031</v>
      </c>
      <c r="S39" s="24">
        <f t="shared" si="4"/>
        <v>40.960349494076326</v>
      </c>
      <c r="T39" s="24">
        <f t="shared" si="4"/>
        <v>45.340450122176001</v>
      </c>
      <c r="U39" s="23">
        <f t="shared" si="4"/>
        <v>70.211012098099275</v>
      </c>
      <c r="V39" s="22">
        <f t="shared" si="4"/>
        <v>100.98087862407769</v>
      </c>
      <c r="W39" s="24">
        <f t="shared" si="4"/>
        <v>170.78898992592792</v>
      </c>
      <c r="X39" s="24">
        <f t="shared" si="4"/>
        <v>708.04140139717481</v>
      </c>
      <c r="Y39" s="24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118.23348613369291</v>
      </c>
      <c r="D40" s="24">
        <f t="shared" si="4"/>
        <v>97.07417596406755</v>
      </c>
      <c r="E40" s="24">
        <f t="shared" si="4"/>
        <v>394.6187371945274</v>
      </c>
      <c r="F40" s="24">
        <f t="shared" si="4"/>
        <v>632.98253136457049</v>
      </c>
      <c r="G40" s="24">
        <f t="shared" si="4"/>
        <v>74.333411998879157</v>
      </c>
      <c r="H40" s="24">
        <f t="shared" si="4"/>
        <v>120.32776121149507</v>
      </c>
      <c r="I40" s="24">
        <f t="shared" si="4"/>
        <v>119.86053353312998</v>
      </c>
      <c r="J40" s="23">
        <f t="shared" si="4"/>
        <v>121.81035941247278</v>
      </c>
      <c r="K40" s="24">
        <f t="shared" si="4"/>
        <v>92.810220915950026</v>
      </c>
      <c r="L40" s="24">
        <f t="shared" si="4"/>
        <v>125.85082820320383</v>
      </c>
      <c r="M40" s="24">
        <f t="shared" si="4"/>
        <v>61.134608888398034</v>
      </c>
      <c r="N40" s="24">
        <f t="shared" si="4"/>
        <v>94.75956024691196</v>
      </c>
      <c r="O40" s="24">
        <f t="shared" si="4"/>
        <v>206.65312306191149</v>
      </c>
      <c r="P40" s="24">
        <f t="shared" si="4"/>
        <v>240.05956774898979</v>
      </c>
      <c r="Q40" s="24">
        <f t="shared" ref="Q40:Y40" si="5">IF(ISERROR((Q16/$B16)*100),"..",(Q16/$B16)*100)</f>
        <v>84.493362183851673</v>
      </c>
      <c r="R40" s="24">
        <f t="shared" si="5"/>
        <v>61.738669283305157</v>
      </c>
      <c r="S40" s="24">
        <f t="shared" si="5"/>
        <v>41.441122667080023</v>
      </c>
      <c r="T40" s="24">
        <f t="shared" si="5"/>
        <v>45.664797395768872</v>
      </c>
      <c r="U40" s="23">
        <f t="shared" si="5"/>
        <v>71.801738093162484</v>
      </c>
      <c r="V40" s="22">
        <f t="shared" si="5"/>
        <v>101.018162075698</v>
      </c>
      <c r="W40" s="24">
        <f t="shared" si="5"/>
        <v>164.95688878936946</v>
      </c>
      <c r="X40" s="24">
        <f t="shared" si="5"/>
        <v>544.83927679108865</v>
      </c>
      <c r="Y40" s="24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117.65215750362789</v>
      </c>
      <c r="D41" s="24">
        <f t="shared" si="6"/>
        <v>96.898952250137242</v>
      </c>
      <c r="E41" s="24">
        <f t="shared" si="6"/>
        <v>333.01175299288508</v>
      </c>
      <c r="F41" s="24">
        <f t="shared" si="6"/>
        <v>629.4958417099308</v>
      </c>
      <c r="G41" s="24">
        <f t="shared" si="6"/>
        <v>83.939269555289982</v>
      </c>
      <c r="H41" s="24">
        <f t="shared" si="6"/>
        <v>117.65997771424293</v>
      </c>
      <c r="I41" s="24">
        <f t="shared" si="6"/>
        <v>115.19176957869381</v>
      </c>
      <c r="J41" s="23">
        <f t="shared" si="6"/>
        <v>122.29593432670904</v>
      </c>
      <c r="K41" s="24">
        <f t="shared" si="6"/>
        <v>93.271604231195298</v>
      </c>
      <c r="L41" s="24">
        <f t="shared" si="6"/>
        <v>128.37663027184686</v>
      </c>
      <c r="M41" s="24">
        <f t="shared" si="6"/>
        <v>59.968174163759144</v>
      </c>
      <c r="N41" s="24">
        <f t="shared" si="6"/>
        <v>98.488521309679882</v>
      </c>
      <c r="O41" s="24">
        <f t="shared" si="6"/>
        <v>243.32001491193412</v>
      </c>
      <c r="P41" s="24">
        <f t="shared" si="6"/>
        <v>236.6047720962089</v>
      </c>
      <c r="Q41" s="24">
        <f t="shared" si="6"/>
        <v>89.187772404340308</v>
      </c>
      <c r="R41" s="24">
        <f t="shared" si="6"/>
        <v>59.735527848905093</v>
      </c>
      <c r="S41" s="24">
        <f t="shared" si="6"/>
        <v>46.770573494798924</v>
      </c>
      <c r="T41" s="24">
        <f t="shared" si="6"/>
        <v>44.277311862932876</v>
      </c>
      <c r="U41" s="23">
        <f t="shared" si="6"/>
        <v>70.343137281328538</v>
      </c>
      <c r="V41" s="22">
        <f t="shared" si="6"/>
        <v>101.09642675351198</v>
      </c>
      <c r="W41" s="24">
        <f t="shared" si="6"/>
        <v>155.77216335626659</v>
      </c>
      <c r="X41" s="24">
        <f t="shared" si="6"/>
        <v>509.22166552705272</v>
      </c>
      <c r="Y41" s="24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113.28574804659937</v>
      </c>
      <c r="D42" s="24">
        <f t="shared" si="6"/>
        <v>99.546242862579973</v>
      </c>
      <c r="E42" s="24">
        <f t="shared" si="6"/>
        <v>301.38072785338954</v>
      </c>
      <c r="F42" s="24">
        <f t="shared" si="6"/>
        <v>602.82191504870013</v>
      </c>
      <c r="G42" s="24">
        <f t="shared" si="6"/>
        <v>80.51997402077869</v>
      </c>
      <c r="H42" s="24">
        <f t="shared" si="6"/>
        <v>122.96333111006641</v>
      </c>
      <c r="I42" s="24">
        <f t="shared" si="6"/>
        <v>118.63492932703635</v>
      </c>
      <c r="J42" s="23">
        <f t="shared" si="6"/>
        <v>130.4026951658013</v>
      </c>
      <c r="K42" s="24">
        <f t="shared" si="6"/>
        <v>94.876456437161508</v>
      </c>
      <c r="L42" s="24">
        <f t="shared" si="6"/>
        <v>139.12515906134792</v>
      </c>
      <c r="M42" s="24">
        <f t="shared" si="6"/>
        <v>63.49416105737351</v>
      </c>
      <c r="N42" s="24">
        <f t="shared" si="6"/>
        <v>100.35518977691871</v>
      </c>
      <c r="O42" s="24">
        <f t="shared" si="6"/>
        <v>249.79609413850761</v>
      </c>
      <c r="P42" s="24">
        <f t="shared" si="6"/>
        <v>223.39379735107667</v>
      </c>
      <c r="Q42" s="24">
        <f t="shared" si="6"/>
        <v>85.953231680926038</v>
      </c>
      <c r="R42" s="24">
        <f t="shared" si="6"/>
        <v>56.642896032071022</v>
      </c>
      <c r="S42" s="24">
        <f t="shared" si="6"/>
        <v>51.928884232791702</v>
      </c>
      <c r="T42" s="24">
        <f t="shared" si="6"/>
        <v>45.251060610877715</v>
      </c>
      <c r="U42" s="23">
        <f t="shared" si="6"/>
        <v>72.084418995253387</v>
      </c>
      <c r="V42" s="22">
        <f t="shared" si="6"/>
        <v>101.08983363846464</v>
      </c>
      <c r="W42" s="24">
        <f t="shared" si="6"/>
        <v>150.93463297072503</v>
      </c>
      <c r="X42" s="24">
        <f t="shared" si="6"/>
        <v>507.79255661631629</v>
      </c>
      <c r="Y42" s="24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W45" s="1" t="s">
        <v>35</v>
      </c>
    </row>
    <row r="46" spans="1:25">
      <c r="V46" s="1" t="s">
        <v>20</v>
      </c>
      <c r="W46" s="1" t="s">
        <v>36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46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8" ht="12.75">
      <c r="B1" s="7" t="str">
        <f>'Table of Contents'!B93</f>
        <v>Table 72: Capital Productivity, Nova Scotia, Business Sector Industries, 1997-2010</v>
      </c>
      <c r="K1" s="7" t="str">
        <f>B1 &amp; " (continued)"</f>
        <v>Table 72: Capital Productivity, Nova Scotia, Business Sector Industries, 1997-2010 (continued)</v>
      </c>
      <c r="V1" s="7" t="str">
        <f>K1</f>
        <v>Table 72: Capital Productivity, Nova Scotia, Business Sector Industries, 1997-2010 (continued)</v>
      </c>
    </row>
    <row r="3" spans="1:28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8">
      <c r="A4" s="5"/>
      <c r="B4" s="77" t="s">
        <v>130</v>
      </c>
      <c r="C4" s="78"/>
      <c r="D4" s="78"/>
      <c r="E4" s="78"/>
      <c r="F4" s="78"/>
      <c r="G4" s="78"/>
      <c r="H4" s="78"/>
      <c r="I4" s="78"/>
      <c r="J4" s="78"/>
      <c r="K4" s="78" t="s">
        <v>130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130</v>
      </c>
      <c r="W4" s="76"/>
      <c r="X4" s="76"/>
      <c r="Y4" s="76"/>
    </row>
    <row r="5" spans="1:28">
      <c r="A5" s="5">
        <v>1997</v>
      </c>
      <c r="B5" s="47">
        <f>IF(ISERROR(RGDP_NS!B5/Tot_K_NS!B31),"..",RGDP_NS!B5/Tot_K_NS!B31)</f>
        <v>0.77092358069265499</v>
      </c>
      <c r="C5" s="48" t="str">
        <f>IF(ISERROR(RGDP_NS!C5/Tot_K_NS!C31),"..",RGDP_NS!C5/Tot_K_NS!C31)</f>
        <v>..</v>
      </c>
      <c r="D5" s="49">
        <f>IF(ISERROR(RGDP_NS!D5/Tot_K_NS!D31),"..",RGDP_NS!D5/Tot_K_NS!D31)</f>
        <v>0.60738595536200324</v>
      </c>
      <c r="E5" s="49">
        <f>IF(ISERROR(RGDP_NS!E5/Tot_K_NS!E31),"..",RGDP_NS!E5/Tot_K_NS!E31)</f>
        <v>0.22698076189438116</v>
      </c>
      <c r="F5" s="49" t="str">
        <f>IF(ISERROR(RGDP_NS!F5/Tot_K_NS!F31),"..",RGDP_NS!F5/Tot_K_NS!F31)</f>
        <v>..</v>
      </c>
      <c r="G5" s="49">
        <f>IF(ISERROR(RGDP_NS!G5/Tot_K_NS!G31),"..",RGDP_NS!G5/Tot_K_NS!G31)</f>
        <v>3.5787267990882445</v>
      </c>
      <c r="H5" s="49">
        <f>IF(ISERROR(RGDP_NS!H5/Tot_K_NS!H31),"..",RGDP_NS!H5/Tot_K_NS!H31)</f>
        <v>0.69833059290066746</v>
      </c>
      <c r="I5" s="49" t="str">
        <f>IF(ISERROR(RGDP_NS!I5/Tot_K_NS!I31),"..",RGDP_NS!I5/Tot_K_NS!I31)</f>
        <v>..</v>
      </c>
      <c r="J5" s="50" t="str">
        <f>IF(ISERROR(RGDP_NS!J5/Tot_K_NS!J31),"..",RGDP_NS!J5/Tot_K_NS!J31)</f>
        <v>..</v>
      </c>
      <c r="K5" s="49" t="str">
        <f>IF(ISERROR(RGDP_NS!K5/Tot_K_NS!K31),"..",RGDP_NS!K5/Tot_K_NS!K31)</f>
        <v>..</v>
      </c>
      <c r="L5" s="49">
        <f>IF(ISERROR(RGDP_NS!L5/Tot_K_NS!L31),"..",RGDP_NS!L5/Tot_K_NS!L31)</f>
        <v>2.2115472989489122</v>
      </c>
      <c r="M5" s="49">
        <f>IF(ISERROR(RGDP_NS!M5/Tot_K_NS!M31),"..",RGDP_NS!M5/Tot_K_NS!M31)</f>
        <v>1.4096980215203057</v>
      </c>
      <c r="N5" s="49">
        <f>IF(ISERROR(RGDP_NS!N5/Tot_K_NS!N31),"..",RGDP_NS!N5/Tot_K_NS!N31)</f>
        <v>0.68420517483673637</v>
      </c>
      <c r="O5" s="49">
        <f>IF(ISERROR(RGDP_NS!O5/Tot_K_NS!O31),"..",RGDP_NS!O5/Tot_K_NS!O31)</f>
        <v>0.45779441358770023</v>
      </c>
      <c r="P5" s="49">
        <f>IF(ISERROR(RGDP_NS!P5/Tot_K_NS!P31),"..",RGDP_NS!P5/Tot_K_NS!P31)</f>
        <v>2.2137531777212849</v>
      </c>
      <c r="Q5" s="49">
        <f>IF(ISERROR(RGDP_NS!Q5/Tot_K_NS!Q31),"..",RGDP_NS!Q5/Tot_K_NS!Q31)</f>
        <v>8.3827642276422765</v>
      </c>
      <c r="R5" s="49">
        <f>IF(ISERROR(RGDP_NS!R5/Tot_K_NS!R31),"..",RGDP_NS!R5/Tot_K_NS!R31)</f>
        <v>3.8644639999999999</v>
      </c>
      <c r="S5" s="49" t="str">
        <f>IF(ISERROR(RGDP_NS!S5/Tot_K_NS!S31),"..",RGDP_NS!S5/Tot_K_NS!S31)</f>
        <v>..</v>
      </c>
      <c r="T5" s="49">
        <f>IF(ISERROR(RGDP_NS!T5/Tot_K_NS!T31),"..",RGDP_NS!T5/Tot_K_NS!T31)</f>
        <v>2.2755793616090947</v>
      </c>
      <c r="U5" s="50">
        <f>IF(ISERROR(RGDP_NS!U5/Tot_K_NS!U31),"..",RGDP_NS!U5/Tot_K_NS!U31)</f>
        <v>6.9142621722846442</v>
      </c>
      <c r="V5" s="48">
        <f>IF(ISERROR(RGDP_NS!V5/Tot_K_NS!V31),"..",RGDP_NS!V5/Tot_K_NS!V31)</f>
        <v>0.77473275772795536</v>
      </c>
      <c r="W5" s="49">
        <f>IF(ISERROR(RGDP_NS!W5/Tot_K_NS!W31),"..",RGDP_NS!W5/Tot_K_NS!W31)</f>
        <v>0.38320674589090553</v>
      </c>
      <c r="X5" s="49" t="str">
        <f>IF(ISERROR(RGDP_NS!X5/Tot_K_NS!X31),"..",RGDP_NS!X5/Tot_K_NS!X31)</f>
        <v>..</v>
      </c>
      <c r="Y5" s="49" t="str">
        <f>IF(ISERROR(RGDP_NS!Y5/Tot_K_NS!Y31),"..",RGDP_NS!Y5/Tot_K_NS!Y31)</f>
        <v>..</v>
      </c>
      <c r="AB5" s="6"/>
    </row>
    <row r="6" spans="1:28">
      <c r="A6" s="5">
        <v>1998</v>
      </c>
      <c r="B6" s="47">
        <f>IF(ISERROR(RGDP_NS!B6/Tot_K_NS!B32),"..",RGDP_NS!B6/Tot_K_NS!B32)</f>
        <v>0.77064894226927116</v>
      </c>
      <c r="C6" s="48" t="str">
        <f>IF(ISERROR(RGDP_NS!C6/Tot_K_NS!C32),"..",RGDP_NS!C6/Tot_K_NS!C32)</f>
        <v>..</v>
      </c>
      <c r="D6" s="49">
        <f>IF(ISERROR(RGDP_NS!D6/Tot_K_NS!D32),"..",RGDP_NS!D6/Tot_K_NS!D32)</f>
        <v>0.58823235012245767</v>
      </c>
      <c r="E6" s="49">
        <f>IF(ISERROR(RGDP_NS!E6/Tot_K_NS!E32),"..",RGDP_NS!E6/Tot_K_NS!E32)</f>
        <v>0.17801811580641541</v>
      </c>
      <c r="F6" s="49" t="str">
        <f>IF(ISERROR(RGDP_NS!F6/Tot_K_NS!F32),"..",RGDP_NS!F6/Tot_K_NS!F32)</f>
        <v>..</v>
      </c>
      <c r="G6" s="49">
        <f>IF(ISERROR(RGDP_NS!G6/Tot_K_NS!G32),"..",RGDP_NS!G6/Tot_K_NS!G32)</f>
        <v>4.0344224633056793</v>
      </c>
      <c r="H6" s="49">
        <f>IF(ISERROR(RGDP_NS!H6/Tot_K_NS!H32),"..",RGDP_NS!H6/Tot_K_NS!H32)</f>
        <v>0.7513534543739685</v>
      </c>
      <c r="I6" s="49" t="str">
        <f>IF(ISERROR(RGDP_NS!I6/Tot_K_NS!I32),"..",RGDP_NS!I6/Tot_K_NS!I32)</f>
        <v>..</v>
      </c>
      <c r="J6" s="50" t="str">
        <f>IF(ISERROR(RGDP_NS!J6/Tot_K_NS!J32),"..",RGDP_NS!J6/Tot_K_NS!J32)</f>
        <v>..</v>
      </c>
      <c r="K6" s="49" t="str">
        <f>IF(ISERROR(RGDP_NS!K6/Tot_K_NS!K32),"..",RGDP_NS!K6/Tot_K_NS!K32)</f>
        <v>..</v>
      </c>
      <c r="L6" s="49">
        <f>IF(ISERROR(RGDP_NS!L6/Tot_K_NS!L32),"..",RGDP_NS!L6/Tot_K_NS!L32)</f>
        <v>2.1556760498384864</v>
      </c>
      <c r="M6" s="49">
        <f>IF(ISERROR(RGDP_NS!M6/Tot_K_NS!M32),"..",RGDP_NS!M6/Tot_K_NS!M32)</f>
        <v>1.5121494653370178</v>
      </c>
      <c r="N6" s="49">
        <f>IF(ISERROR(RGDP_NS!N6/Tot_K_NS!N32),"..",RGDP_NS!N6/Tot_K_NS!N32)</f>
        <v>0.59926114835324973</v>
      </c>
      <c r="O6" s="49">
        <f>IF(ISERROR(RGDP_NS!O6/Tot_K_NS!O32),"..",RGDP_NS!O6/Tot_K_NS!O32)</f>
        <v>0.50707056367432146</v>
      </c>
      <c r="P6" s="49">
        <f>IF(ISERROR(RGDP_NS!P6/Tot_K_NS!P32),"..",RGDP_NS!P6/Tot_K_NS!P32)</f>
        <v>2.1856406954282037</v>
      </c>
      <c r="Q6" s="49">
        <f>IF(ISERROR(RGDP_NS!Q6/Tot_K_NS!Q32),"..",RGDP_NS!Q6/Tot_K_NS!Q32)</f>
        <v>5.2739848993288589</v>
      </c>
      <c r="R6" s="49">
        <f>IF(ISERROR(RGDP_NS!R6/Tot_K_NS!R32),"..",RGDP_NS!R6/Tot_K_NS!R32)</f>
        <v>4.6865054602184086</v>
      </c>
      <c r="S6" s="49" t="str">
        <f>IF(ISERROR(RGDP_NS!S6/Tot_K_NS!S32),"..",RGDP_NS!S6/Tot_K_NS!S32)</f>
        <v>..</v>
      </c>
      <c r="T6" s="49">
        <f>IF(ISERROR(RGDP_NS!T6/Tot_K_NS!T32),"..",RGDP_NS!T6/Tot_K_NS!T32)</f>
        <v>2.2557620528771385</v>
      </c>
      <c r="U6" s="50">
        <f>IF(ISERROR(RGDP_NS!U6/Tot_K_NS!U32),"..",RGDP_NS!U6/Tot_K_NS!U32)</f>
        <v>6.9211619718309851</v>
      </c>
      <c r="V6" s="48">
        <f>IF(ISERROR(RGDP_NS!V6/Tot_K_NS!V32),"..",RGDP_NS!V6/Tot_K_NS!V32)</f>
        <v>0.77295376324330956</v>
      </c>
      <c r="W6" s="49">
        <f>IF(ISERROR(RGDP_NS!W6/Tot_K_NS!W32),"..",RGDP_NS!W6/Tot_K_NS!W32)</f>
        <v>0.37087419825567586</v>
      </c>
      <c r="X6" s="49" t="str">
        <f>IF(ISERROR(RGDP_NS!X6/Tot_K_NS!X32),"..",RGDP_NS!X6/Tot_K_NS!X32)</f>
        <v>..</v>
      </c>
      <c r="Y6" s="49" t="str">
        <f>IF(ISERROR(RGDP_NS!Y6/Tot_K_NS!Y32),"..",RGDP_NS!Y6/Tot_K_NS!Y32)</f>
        <v>..</v>
      </c>
      <c r="AB6" s="6"/>
    </row>
    <row r="7" spans="1:28">
      <c r="A7" s="5">
        <v>1999</v>
      </c>
      <c r="B7" s="47">
        <f>IF(ISERROR(RGDP_NS!B7/Tot_K_NS!B33),"..",RGDP_NS!B7/Tot_K_NS!B33)</f>
        <v>0.76011460357171379</v>
      </c>
      <c r="C7" s="48" t="str">
        <f>IF(ISERROR(RGDP_NS!C7/Tot_K_NS!C33),"..",RGDP_NS!C7/Tot_K_NS!C33)</f>
        <v>..</v>
      </c>
      <c r="D7" s="49">
        <f>IF(ISERROR(RGDP_NS!D7/Tot_K_NS!D33),"..",RGDP_NS!D7/Tot_K_NS!D33)</f>
        <v>0.68544561852919195</v>
      </c>
      <c r="E7" s="49">
        <f>IF(ISERROR(RGDP_NS!E7/Tot_K_NS!E33),"..",RGDP_NS!E7/Tot_K_NS!E33)</f>
        <v>9.8901773909211108E-2</v>
      </c>
      <c r="F7" s="49" t="str">
        <f>IF(ISERROR(RGDP_NS!F7/Tot_K_NS!F33),"..",RGDP_NS!F7/Tot_K_NS!F33)</f>
        <v>..</v>
      </c>
      <c r="G7" s="49">
        <f>IF(ISERROR(RGDP_NS!G7/Tot_K_NS!G33),"..",RGDP_NS!G7/Tot_K_NS!G33)</f>
        <v>4.5287016081000599</v>
      </c>
      <c r="H7" s="49">
        <f>IF(ISERROR(RGDP_NS!H7/Tot_K_NS!H33),"..",RGDP_NS!H7/Tot_K_NS!H33)</f>
        <v>0.83477591374143101</v>
      </c>
      <c r="I7" s="49" t="str">
        <f>IF(ISERROR(RGDP_NS!I7/Tot_K_NS!I33),"..",RGDP_NS!I7/Tot_K_NS!I33)</f>
        <v>..</v>
      </c>
      <c r="J7" s="50" t="str">
        <f>IF(ISERROR(RGDP_NS!J7/Tot_K_NS!J33),"..",RGDP_NS!J7/Tot_K_NS!J33)</f>
        <v>..</v>
      </c>
      <c r="K7" s="49" t="str">
        <f>IF(ISERROR(RGDP_NS!K7/Tot_K_NS!K33),"..",RGDP_NS!K7/Tot_K_NS!K33)</f>
        <v>..</v>
      </c>
      <c r="L7" s="49">
        <f>IF(ISERROR(RGDP_NS!L7/Tot_K_NS!L33),"..",RGDP_NS!L7/Tot_K_NS!L33)</f>
        <v>2.1395715160171394</v>
      </c>
      <c r="M7" s="49">
        <f>IF(ISERROR(RGDP_NS!M7/Tot_K_NS!M33),"..",RGDP_NS!M7/Tot_K_NS!M33)</f>
        <v>1.6649731117086286</v>
      </c>
      <c r="N7" s="49">
        <f>IF(ISERROR(RGDP_NS!N7/Tot_K_NS!N33),"..",RGDP_NS!N7/Tot_K_NS!N33)</f>
        <v>0.51675094230211649</v>
      </c>
      <c r="O7" s="49">
        <f>IF(ISERROR(RGDP_NS!O7/Tot_K_NS!O33),"..",RGDP_NS!O7/Tot_K_NS!O33)</f>
        <v>0.51461179035900628</v>
      </c>
      <c r="P7" s="49">
        <f>IF(ISERROR(RGDP_NS!P7/Tot_K_NS!P33),"..",RGDP_NS!P7/Tot_K_NS!P33)</f>
        <v>1.9945521472392638</v>
      </c>
      <c r="Q7" s="49">
        <f>IF(ISERROR(RGDP_NS!Q7/Tot_K_NS!Q33),"..",RGDP_NS!Q7/Tot_K_NS!Q33)</f>
        <v>4.8494899536321485</v>
      </c>
      <c r="R7" s="49">
        <f>IF(ISERROR(RGDP_NS!R7/Tot_K_NS!R33),"..",RGDP_NS!R7/Tot_K_NS!R33)</f>
        <v>4.6107132243684994</v>
      </c>
      <c r="S7" s="49" t="str">
        <f>IF(ISERROR(RGDP_NS!S7/Tot_K_NS!S33),"..",RGDP_NS!S7/Tot_K_NS!S33)</f>
        <v>..</v>
      </c>
      <c r="T7" s="49">
        <f>IF(ISERROR(RGDP_NS!T7/Tot_K_NS!T33),"..",RGDP_NS!T7/Tot_K_NS!T33)</f>
        <v>2.271020408163265</v>
      </c>
      <c r="U7" s="50">
        <f>IF(ISERROR(RGDP_NS!U7/Tot_K_NS!U33),"..",RGDP_NS!U7/Tot_K_NS!U33)</f>
        <v>6.5503781773093612</v>
      </c>
      <c r="V7" s="48">
        <f>IF(ISERROR(RGDP_NS!V7/Tot_K_NS!V33),"..",RGDP_NS!V7/Tot_K_NS!V33)</f>
        <v>0.76471371907493735</v>
      </c>
      <c r="W7" s="49">
        <f>IF(ISERROR(RGDP_NS!W7/Tot_K_NS!W33),"..",RGDP_NS!W7/Tot_K_NS!W33)</f>
        <v>0.35562500000000002</v>
      </c>
      <c r="X7" s="49" t="str">
        <f>IF(ISERROR(RGDP_NS!X7/Tot_K_NS!X33),"..",RGDP_NS!X7/Tot_K_NS!X33)</f>
        <v>..</v>
      </c>
      <c r="Y7" s="49" t="str">
        <f>IF(ISERROR(RGDP_NS!Y7/Tot_K_NS!Y33),"..",RGDP_NS!Y7/Tot_K_NS!Y33)</f>
        <v>..</v>
      </c>
      <c r="AB7" s="6"/>
    </row>
    <row r="8" spans="1:28">
      <c r="A8" s="5">
        <v>2000</v>
      </c>
      <c r="B8" s="47">
        <f>IF(ISERROR(RGDP_NS!B8/Tot_K_NS!B34),"..",RGDP_NS!B8/Tot_K_NS!B34)</f>
        <v>0.77702036759502102</v>
      </c>
      <c r="C8" s="48" t="str">
        <f>IF(ISERROR(RGDP_NS!C8/Tot_K_NS!C34),"..",RGDP_NS!C8/Tot_K_NS!C34)</f>
        <v>..</v>
      </c>
      <c r="D8" s="49">
        <f>IF(ISERROR(RGDP_NS!D8/Tot_K_NS!D34),"..",RGDP_NS!D8/Tot_K_NS!D34)</f>
        <v>0.70735312899106007</v>
      </c>
      <c r="E8" s="49">
        <f>IF(ISERROR(RGDP_NS!E8/Tot_K_NS!E34),"..",RGDP_NS!E8/Tot_K_NS!E34)</f>
        <v>0.20812820310652055</v>
      </c>
      <c r="F8" s="49" t="str">
        <f>IF(ISERROR(RGDP_NS!F8/Tot_K_NS!F34),"..",RGDP_NS!F8/Tot_K_NS!F34)</f>
        <v>..</v>
      </c>
      <c r="G8" s="49">
        <f>IF(ISERROR(RGDP_NS!G8/Tot_K_NS!G34),"..",RGDP_NS!G8/Tot_K_NS!G34)</f>
        <v>3.7095779868833763</v>
      </c>
      <c r="H8" s="49">
        <f>IF(ISERROR(RGDP_NS!H8/Tot_K_NS!H34),"..",RGDP_NS!H8/Tot_K_NS!H34)</f>
        <v>0.85162921545873327</v>
      </c>
      <c r="I8" s="49" t="str">
        <f>IF(ISERROR(RGDP_NS!I8/Tot_K_NS!I34),"..",RGDP_NS!I8/Tot_K_NS!I34)</f>
        <v>..</v>
      </c>
      <c r="J8" s="50" t="str">
        <f>IF(ISERROR(RGDP_NS!J8/Tot_K_NS!J34),"..",RGDP_NS!J8/Tot_K_NS!J34)</f>
        <v>..</v>
      </c>
      <c r="K8" s="49" t="str">
        <f>IF(ISERROR(RGDP_NS!K8/Tot_K_NS!K34),"..",RGDP_NS!K8/Tot_K_NS!K34)</f>
        <v>..</v>
      </c>
      <c r="L8" s="49">
        <f>IF(ISERROR(RGDP_NS!L8/Tot_K_NS!L34),"..",RGDP_NS!L8/Tot_K_NS!L34)</f>
        <v>1.8718248048568951</v>
      </c>
      <c r="M8" s="49">
        <f>IF(ISERROR(RGDP_NS!M8/Tot_K_NS!M34),"..",RGDP_NS!M8/Tot_K_NS!M34)</f>
        <v>1.7952883420333086</v>
      </c>
      <c r="N8" s="49">
        <f>IF(ISERROR(RGDP_NS!N8/Tot_K_NS!N34),"..",RGDP_NS!N8/Tot_K_NS!N34)</f>
        <v>0.55094761390137081</v>
      </c>
      <c r="O8" s="49">
        <f>IF(ISERROR(RGDP_NS!O8/Tot_K_NS!O34),"..",RGDP_NS!O8/Tot_K_NS!O34)</f>
        <v>0.52243550051599585</v>
      </c>
      <c r="P8" s="49">
        <f>IF(ISERROR(RGDP_NS!P8/Tot_K_NS!P34),"..",RGDP_NS!P8/Tot_K_NS!P34)</f>
        <v>1.8453570205479453</v>
      </c>
      <c r="Q8" s="49">
        <f>IF(ISERROR(RGDP_NS!Q8/Tot_K_NS!Q34),"..",RGDP_NS!Q8/Tot_K_NS!Q34)</f>
        <v>4.7122078907435503</v>
      </c>
      <c r="R8" s="49">
        <f>IF(ISERROR(RGDP_NS!R8/Tot_K_NS!R34),"..",RGDP_NS!R8/Tot_K_NS!R34)</f>
        <v>5.3819088319088317</v>
      </c>
      <c r="S8" s="49" t="str">
        <f>IF(ISERROR(RGDP_NS!S8/Tot_K_NS!S34),"..",RGDP_NS!S8/Tot_K_NS!S34)</f>
        <v>..</v>
      </c>
      <c r="T8" s="49">
        <f>IF(ISERROR(RGDP_NS!T8/Tot_K_NS!T34),"..",RGDP_NS!T8/Tot_K_NS!T34)</f>
        <v>2.3101194144838209</v>
      </c>
      <c r="U8" s="50">
        <f>IF(ISERROR(RGDP_NS!U8/Tot_K_NS!U34),"..",RGDP_NS!U8/Tot_K_NS!U34)</f>
        <v>6.8924441687344915</v>
      </c>
      <c r="V8" s="48">
        <f>IF(ISERROR(RGDP_NS!V8/Tot_K_NS!V34),"..",RGDP_NS!V8/Tot_K_NS!V34)</f>
        <v>0.80262737180749788</v>
      </c>
      <c r="W8" s="49">
        <f>IF(ISERROR(RGDP_NS!W8/Tot_K_NS!W34),"..",RGDP_NS!W8/Tot_K_NS!W34)</f>
        <v>0.38390981134004803</v>
      </c>
      <c r="X8" s="49" t="str">
        <f>IF(ISERROR(RGDP_NS!X8/Tot_K_NS!X34),"..",RGDP_NS!X8/Tot_K_NS!X34)</f>
        <v>..</v>
      </c>
      <c r="Y8" s="49" t="str">
        <f>IF(ISERROR(RGDP_NS!Y8/Tot_K_NS!Y34),"..",RGDP_NS!Y8/Tot_K_NS!Y34)</f>
        <v>..</v>
      </c>
      <c r="AB8" s="6"/>
    </row>
    <row r="9" spans="1:28">
      <c r="A9" s="5">
        <v>2001</v>
      </c>
      <c r="B9" s="47">
        <f>IF(ISERROR(RGDP_NS!B9/Tot_K_NS!B35),"..",RGDP_NS!B9/Tot_K_NS!B35)</f>
        <v>0.79894040243322206</v>
      </c>
      <c r="C9" s="48" t="str">
        <f>IF(ISERROR(RGDP_NS!C9/Tot_K_NS!C35),"..",RGDP_NS!C9/Tot_K_NS!C35)</f>
        <v>..</v>
      </c>
      <c r="D9" s="49">
        <f>IF(ISERROR(RGDP_NS!D9/Tot_K_NS!D35),"..",RGDP_NS!D9/Tot_K_NS!D35)</f>
        <v>0.78618695146452355</v>
      </c>
      <c r="E9" s="49">
        <f>IF(ISERROR(RGDP_NS!E9/Tot_K_NS!E35),"..",RGDP_NS!E9/Tot_K_NS!E35)</f>
        <v>0.21568259981059662</v>
      </c>
      <c r="F9" s="49" t="str">
        <f>IF(ISERROR(RGDP_NS!F9/Tot_K_NS!F35),"..",RGDP_NS!F9/Tot_K_NS!F35)</f>
        <v>..</v>
      </c>
      <c r="G9" s="49">
        <f>IF(ISERROR(RGDP_NS!G9/Tot_K_NS!G35),"..",RGDP_NS!G9/Tot_K_NS!G35)</f>
        <v>3.8721938350458203</v>
      </c>
      <c r="H9" s="49">
        <f>IF(ISERROR(RGDP_NS!H9/Tot_K_NS!H35),"..",RGDP_NS!H9/Tot_K_NS!H35)</f>
        <v>0.85964022401814844</v>
      </c>
      <c r="I9" s="49" t="str">
        <f>IF(ISERROR(RGDP_NS!I9/Tot_K_NS!I35),"..",RGDP_NS!I9/Tot_K_NS!I35)</f>
        <v>..</v>
      </c>
      <c r="J9" s="50" t="str">
        <f>IF(ISERROR(RGDP_NS!J9/Tot_K_NS!J35),"..",RGDP_NS!J9/Tot_K_NS!J35)</f>
        <v>..</v>
      </c>
      <c r="K9" s="49" t="str">
        <f>IF(ISERROR(RGDP_NS!K9/Tot_K_NS!K35),"..",RGDP_NS!K9/Tot_K_NS!K35)</f>
        <v>..</v>
      </c>
      <c r="L9" s="49">
        <f>IF(ISERROR(RGDP_NS!L9/Tot_K_NS!L35),"..",RGDP_NS!L9/Tot_K_NS!L35)</f>
        <v>1.8690539827677157</v>
      </c>
      <c r="M9" s="49">
        <f>IF(ISERROR(RGDP_NS!M9/Tot_K_NS!M35),"..",RGDP_NS!M9/Tot_K_NS!M35)</f>
        <v>1.7784483546617915</v>
      </c>
      <c r="N9" s="49">
        <f>IF(ISERROR(RGDP_NS!N9/Tot_K_NS!N35),"..",RGDP_NS!N9/Tot_K_NS!N35)</f>
        <v>0.54259888595059924</v>
      </c>
      <c r="O9" s="49">
        <f>IF(ISERROR(RGDP_NS!O9/Tot_K_NS!O35),"..",RGDP_NS!O9/Tot_K_NS!O35)</f>
        <v>0.56355832616795642</v>
      </c>
      <c r="P9" s="49">
        <f>IF(ISERROR(RGDP_NS!P9/Tot_K_NS!P35),"..",RGDP_NS!P9/Tot_K_NS!P35)</f>
        <v>1.9103970812828781</v>
      </c>
      <c r="Q9" s="49">
        <f>IF(ISERROR(RGDP_NS!Q9/Tot_K_NS!Q35),"..",RGDP_NS!Q9/Tot_K_NS!Q35)</f>
        <v>4.8392532005689901</v>
      </c>
      <c r="R9" s="49">
        <f>IF(ISERROR(RGDP_NS!R9/Tot_K_NS!R35),"..",RGDP_NS!R9/Tot_K_NS!R35)</f>
        <v>5.1805994897959176</v>
      </c>
      <c r="S9" s="49" t="str">
        <f>IF(ISERROR(RGDP_NS!S9/Tot_K_NS!S35),"..",RGDP_NS!S9/Tot_K_NS!S35)</f>
        <v>..</v>
      </c>
      <c r="T9" s="49">
        <f>IF(ISERROR(RGDP_NS!T9/Tot_K_NS!T35),"..",RGDP_NS!T9/Tot_K_NS!T35)</f>
        <v>2.2705059084194974</v>
      </c>
      <c r="U9" s="50">
        <f>IF(ISERROR(RGDP_NS!U9/Tot_K_NS!U35),"..",RGDP_NS!U9/Tot_K_NS!U35)</f>
        <v>6.976160822249093</v>
      </c>
      <c r="V9" s="48">
        <f>IF(ISERROR(RGDP_NS!V9/Tot_K_NS!V35),"..",RGDP_NS!V9/Tot_K_NS!V35)</f>
        <v>0.8286175566116859</v>
      </c>
      <c r="W9" s="49">
        <f>IF(ISERROR(RGDP_NS!W9/Tot_K_NS!W35),"..",RGDP_NS!W9/Tot_K_NS!W35)</f>
        <v>0.38683090264091446</v>
      </c>
      <c r="X9" s="49" t="str">
        <f>IF(ISERROR(RGDP_NS!X9/Tot_K_NS!X35),"..",RGDP_NS!X9/Tot_K_NS!X35)</f>
        <v>..</v>
      </c>
      <c r="Y9" s="49" t="str">
        <f>IF(ISERROR(RGDP_NS!Y9/Tot_K_NS!Y35),"..",RGDP_NS!Y9/Tot_K_NS!Y35)</f>
        <v>..</v>
      </c>
      <c r="AB9" s="6"/>
    </row>
    <row r="10" spans="1:28">
      <c r="A10" s="5">
        <v>2002</v>
      </c>
      <c r="B10" s="47">
        <f>IF(ISERROR(RGDP_NS!B10/Tot_K_NS!B36),"..",RGDP_NS!B10/Tot_K_NS!B36)</f>
        <v>0.81845288629037105</v>
      </c>
      <c r="C10" s="48" t="str">
        <f>IF(ISERROR(RGDP_NS!C10/Tot_K_NS!C36),"..",RGDP_NS!C10/Tot_K_NS!C36)</f>
        <v>..</v>
      </c>
      <c r="D10" s="49">
        <f>IF(ISERROR(RGDP_NS!D10/Tot_K_NS!D36),"..",RGDP_NS!D10/Tot_K_NS!D36)</f>
        <v>0.78059559507806842</v>
      </c>
      <c r="E10" s="49">
        <f>IF(ISERROR(RGDP_NS!E10/Tot_K_NS!E36),"..",RGDP_NS!E10/Tot_K_NS!E36)</f>
        <v>0.21906270350730297</v>
      </c>
      <c r="F10" s="49" t="str">
        <f>IF(ISERROR(RGDP_NS!F10/Tot_K_NS!F36),"..",RGDP_NS!F10/Tot_K_NS!F36)</f>
        <v>..</v>
      </c>
      <c r="G10" s="49">
        <f>IF(ISERROR(RGDP_NS!G10/Tot_K_NS!G36),"..",RGDP_NS!G10/Tot_K_NS!G36)</f>
        <v>3.9124908218017507</v>
      </c>
      <c r="H10" s="49">
        <f>IF(ISERROR(RGDP_NS!H10/Tot_K_NS!H36),"..",RGDP_NS!H10/Tot_K_NS!H36)</f>
        <v>0.95841349269205833</v>
      </c>
      <c r="I10" s="49" t="str">
        <f>IF(ISERROR(RGDP_NS!I10/Tot_K_NS!I36),"..",RGDP_NS!I10/Tot_K_NS!I36)</f>
        <v>..</v>
      </c>
      <c r="J10" s="50" t="str">
        <f>IF(ISERROR(RGDP_NS!J10/Tot_K_NS!J36),"..",RGDP_NS!J10/Tot_K_NS!J36)</f>
        <v>..</v>
      </c>
      <c r="K10" s="49" t="str">
        <f>IF(ISERROR(RGDP_NS!K10/Tot_K_NS!K36),"..",RGDP_NS!K10/Tot_K_NS!K36)</f>
        <v>..</v>
      </c>
      <c r="L10" s="49">
        <f>IF(ISERROR(RGDP_NS!L10/Tot_K_NS!L36),"..",RGDP_NS!L10/Tot_K_NS!L36)</f>
        <v>1.9982162744745822</v>
      </c>
      <c r="M10" s="49">
        <f>IF(ISERROR(RGDP_NS!M10/Tot_K_NS!M36),"..",RGDP_NS!M10/Tot_K_NS!M36)</f>
        <v>1.7312001714530647</v>
      </c>
      <c r="N10" s="49">
        <f>IF(ISERROR(RGDP_NS!N10/Tot_K_NS!N36),"..",RGDP_NS!N10/Tot_K_NS!N36)</f>
        <v>0.52728710396174117</v>
      </c>
      <c r="O10" s="49">
        <f>IF(ISERROR(RGDP_NS!O10/Tot_K_NS!O36),"..",RGDP_NS!O10/Tot_K_NS!O36)</f>
        <v>0.5816515602297101</v>
      </c>
      <c r="P10" s="49">
        <f>IF(ISERROR(RGDP_NS!P10/Tot_K_NS!P36),"..",RGDP_NS!P10/Tot_K_NS!P36)</f>
        <v>1.889221492140065</v>
      </c>
      <c r="Q10" s="49">
        <f>IF(ISERROR(RGDP_NS!Q10/Tot_K_NS!Q36),"..",RGDP_NS!Q10/Tot_K_NS!Q36)</f>
        <v>4.8544683714670258</v>
      </c>
      <c r="R10" s="49">
        <f>IF(ISERROR(RGDP_NS!R10/Tot_K_NS!R36),"..",RGDP_NS!R10/Tot_K_NS!R36)</f>
        <v>6.059382391590014</v>
      </c>
      <c r="S10" s="49" t="str">
        <f>IF(ISERROR(RGDP_NS!S10/Tot_K_NS!S36),"..",RGDP_NS!S10/Tot_K_NS!S36)</f>
        <v>..</v>
      </c>
      <c r="T10" s="49">
        <f>IF(ISERROR(RGDP_NS!T10/Tot_K_NS!T36),"..",RGDP_NS!T10/Tot_K_NS!T36)</f>
        <v>2.3001536772777165</v>
      </c>
      <c r="U10" s="50">
        <f>IF(ISERROR(RGDP_NS!U10/Tot_K_NS!U36),"..",RGDP_NS!U10/Tot_K_NS!U36)</f>
        <v>7.185886442641948</v>
      </c>
      <c r="V10" s="48">
        <f>IF(ISERROR(RGDP_NS!V10/Tot_K_NS!V36),"..",RGDP_NS!V10/Tot_K_NS!V36)</f>
        <v>0.85066780290477162</v>
      </c>
      <c r="W10" s="49">
        <f>IF(ISERROR(RGDP_NS!W10/Tot_K_NS!W36),"..",RGDP_NS!W10/Tot_K_NS!W36)</f>
        <v>0.41783282257422588</v>
      </c>
      <c r="X10" s="49" t="str">
        <f>IF(ISERROR(RGDP_NS!X10/Tot_K_NS!X36),"..",RGDP_NS!X10/Tot_K_NS!X36)</f>
        <v>..</v>
      </c>
      <c r="Y10" s="49" t="str">
        <f>IF(ISERROR(RGDP_NS!Y10/Tot_K_NS!Y36),"..",RGDP_NS!Y10/Tot_K_NS!Y36)</f>
        <v>..</v>
      </c>
      <c r="AB10" s="6"/>
    </row>
    <row r="11" spans="1:28">
      <c r="A11" s="5">
        <v>2003</v>
      </c>
      <c r="B11" s="47">
        <f>IF(ISERROR(RGDP_NS!B11/Tot_K_NS!B37),"..",RGDP_NS!B11/Tot_K_NS!B37)</f>
        <v>0.82631610340936779</v>
      </c>
      <c r="C11" s="48" t="str">
        <f>IF(ISERROR(RGDP_NS!C11/Tot_K_NS!C37),"..",RGDP_NS!C11/Tot_K_NS!C37)</f>
        <v>..</v>
      </c>
      <c r="D11" s="49">
        <f>IF(ISERROR(RGDP_NS!D11/Tot_K_NS!D37),"..",RGDP_NS!D11/Tot_K_NS!D37)</f>
        <v>0.79964300202839755</v>
      </c>
      <c r="E11" s="49">
        <f>IF(ISERROR(RGDP_NS!E11/Tot_K_NS!E37),"..",RGDP_NS!E11/Tot_K_NS!E37)</f>
        <v>0.1979916243823536</v>
      </c>
      <c r="F11" s="49" t="str">
        <f>IF(ISERROR(RGDP_NS!F11/Tot_K_NS!F37),"..",RGDP_NS!F11/Tot_K_NS!F37)</f>
        <v>..</v>
      </c>
      <c r="G11" s="49">
        <f>IF(ISERROR(RGDP_NS!G11/Tot_K_NS!G37),"..",RGDP_NS!G11/Tot_K_NS!G37)</f>
        <v>4.1424084939927353</v>
      </c>
      <c r="H11" s="49">
        <f>IF(ISERROR(RGDP_NS!H11/Tot_K_NS!H37),"..",RGDP_NS!H11/Tot_K_NS!H37)</f>
        <v>0.95594458987783593</v>
      </c>
      <c r="I11" s="49" t="str">
        <f>IF(ISERROR(RGDP_NS!I11/Tot_K_NS!I37),"..",RGDP_NS!I11/Tot_K_NS!I37)</f>
        <v>..</v>
      </c>
      <c r="J11" s="50" t="str">
        <f>IF(ISERROR(RGDP_NS!J11/Tot_K_NS!J37),"..",RGDP_NS!J11/Tot_K_NS!J37)</f>
        <v>..</v>
      </c>
      <c r="K11" s="49" t="str">
        <f>IF(ISERROR(RGDP_NS!K11/Tot_K_NS!K37),"..",RGDP_NS!K11/Tot_K_NS!K37)</f>
        <v>..</v>
      </c>
      <c r="L11" s="49">
        <f>IF(ISERROR(RGDP_NS!L11/Tot_K_NS!L37),"..",RGDP_NS!L11/Tot_K_NS!L37)</f>
        <v>2.0737506987143655</v>
      </c>
      <c r="M11" s="49">
        <f>IF(ISERROR(RGDP_NS!M11/Tot_K_NS!M37),"..",RGDP_NS!M11/Tot_K_NS!M37)</f>
        <v>1.6938597210828548</v>
      </c>
      <c r="N11" s="49">
        <f>IF(ISERROR(RGDP_NS!N11/Tot_K_NS!N37),"..",RGDP_NS!N11/Tot_K_NS!N37)</f>
        <v>0.56025892597968074</v>
      </c>
      <c r="O11" s="49">
        <f>IF(ISERROR(RGDP_NS!O11/Tot_K_NS!O37),"..",RGDP_NS!O11/Tot_K_NS!O37)</f>
        <v>0.58582403106149894</v>
      </c>
      <c r="P11" s="49">
        <f>IF(ISERROR(RGDP_NS!P11/Tot_K_NS!P37),"..",RGDP_NS!P11/Tot_K_NS!P37)</f>
        <v>1.9353749897767234</v>
      </c>
      <c r="Q11" s="49">
        <f>IF(ISERROR(RGDP_NS!Q11/Tot_K_NS!Q37),"..",RGDP_NS!Q11/Tot_K_NS!Q37)</f>
        <v>4.9681538461538466</v>
      </c>
      <c r="R11" s="49">
        <f>IF(ISERROR(RGDP_NS!R11/Tot_K_NS!R37),"..",RGDP_NS!R11/Tot_K_NS!R37)</f>
        <v>6.1686419753086419</v>
      </c>
      <c r="S11" s="49" t="str">
        <f>IF(ISERROR(RGDP_NS!S11/Tot_K_NS!S37),"..",RGDP_NS!S11/Tot_K_NS!S37)</f>
        <v>..</v>
      </c>
      <c r="T11" s="49">
        <f>IF(ISERROR(RGDP_NS!T11/Tot_K_NS!T37),"..",RGDP_NS!T11/Tot_K_NS!T37)</f>
        <v>2.302378870673953</v>
      </c>
      <c r="U11" s="50">
        <f>IF(ISERROR(RGDP_NS!U11/Tot_K_NS!U37),"..",RGDP_NS!U11/Tot_K_NS!U37)</f>
        <v>6.4846117274167989</v>
      </c>
      <c r="V11" s="48">
        <f>IF(ISERROR(RGDP_NS!V11/Tot_K_NS!V37),"..",RGDP_NS!V11/Tot_K_NS!V37)</f>
        <v>0.85844157201770854</v>
      </c>
      <c r="W11" s="49">
        <f>IF(ISERROR(RGDP_NS!W11/Tot_K_NS!W37),"..",RGDP_NS!W11/Tot_K_NS!W37)</f>
        <v>0.40491686460807597</v>
      </c>
      <c r="X11" s="49" t="str">
        <f>IF(ISERROR(RGDP_NS!X11/Tot_K_NS!X37),"..",RGDP_NS!X11/Tot_K_NS!X37)</f>
        <v>..</v>
      </c>
      <c r="Y11" s="49" t="str">
        <f>IF(ISERROR(RGDP_NS!Y11/Tot_K_NS!Y37),"..",RGDP_NS!Y11/Tot_K_NS!Y37)</f>
        <v>..</v>
      </c>
      <c r="AB11" s="6"/>
    </row>
    <row r="12" spans="1:28">
      <c r="A12" s="5">
        <v>2004</v>
      </c>
      <c r="B12" s="47">
        <f>IF(ISERROR(RGDP_NS!B12/Tot_K_NS!B38),"..",RGDP_NS!B12/Tot_K_NS!B38)</f>
        <v>0.83110819460639596</v>
      </c>
      <c r="C12" s="48" t="str">
        <f>IF(ISERROR(RGDP_NS!C12/Tot_K_NS!C38),"..",RGDP_NS!C12/Tot_K_NS!C38)</f>
        <v>..</v>
      </c>
      <c r="D12" s="49">
        <f>IF(ISERROR(RGDP_NS!D12/Tot_K_NS!D38),"..",RGDP_NS!D12/Tot_K_NS!D38)</f>
        <v>0.73244245652829432</v>
      </c>
      <c r="E12" s="49">
        <f>IF(ISERROR(RGDP_NS!E12/Tot_K_NS!E38),"..",RGDP_NS!E12/Tot_K_NS!E38)</f>
        <v>0.17567467244084051</v>
      </c>
      <c r="F12" s="49" t="str">
        <f>IF(ISERROR(RGDP_NS!F12/Tot_K_NS!F38),"..",RGDP_NS!F12/Tot_K_NS!F38)</f>
        <v>..</v>
      </c>
      <c r="G12" s="49">
        <f>IF(ISERROR(RGDP_NS!G12/Tot_K_NS!G38),"..",RGDP_NS!G12/Tot_K_NS!G38)</f>
        <v>4.1486400214592276</v>
      </c>
      <c r="H12" s="49">
        <f>IF(ISERROR(RGDP_NS!H12/Tot_K_NS!H38),"..",RGDP_NS!H12/Tot_K_NS!H38)</f>
        <v>1.0604219896457967</v>
      </c>
      <c r="I12" s="49" t="str">
        <f>IF(ISERROR(RGDP_NS!I12/Tot_K_NS!I38),"..",RGDP_NS!I12/Tot_K_NS!I38)</f>
        <v>..</v>
      </c>
      <c r="J12" s="50" t="str">
        <f>IF(ISERROR(RGDP_NS!J12/Tot_K_NS!J38),"..",RGDP_NS!J12/Tot_K_NS!J38)</f>
        <v>..</v>
      </c>
      <c r="K12" s="49" t="str">
        <f>IF(ISERROR(RGDP_NS!K12/Tot_K_NS!K38),"..",RGDP_NS!K12/Tot_K_NS!K38)</f>
        <v>..</v>
      </c>
      <c r="L12" s="49">
        <f>IF(ISERROR(RGDP_NS!L12/Tot_K_NS!L38),"..",RGDP_NS!L12/Tot_K_NS!L38)</f>
        <v>2.0913668528864062</v>
      </c>
      <c r="M12" s="49">
        <f>IF(ISERROR(RGDP_NS!M12/Tot_K_NS!M38),"..",RGDP_NS!M12/Tot_K_NS!M38)</f>
        <v>1.5410765372468884</v>
      </c>
      <c r="N12" s="49">
        <f>IF(ISERROR(RGDP_NS!N12/Tot_K_NS!N38),"..",RGDP_NS!N12/Tot_K_NS!N38)</f>
        <v>0.56936951556677484</v>
      </c>
      <c r="O12" s="49">
        <f>IF(ISERROR(RGDP_NS!O12/Tot_K_NS!O38),"..",RGDP_NS!O12/Tot_K_NS!O38)</f>
        <v>0.58729700547077457</v>
      </c>
      <c r="P12" s="49">
        <f>IF(ISERROR(RGDP_NS!P12/Tot_K_NS!P38),"..",RGDP_NS!P12/Tot_K_NS!P38)</f>
        <v>1.971880631561544</v>
      </c>
      <c r="Q12" s="49">
        <f>IF(ISERROR(RGDP_NS!Q12/Tot_K_NS!Q38),"..",RGDP_NS!Q12/Tot_K_NS!Q38)</f>
        <v>4.9891475826972016</v>
      </c>
      <c r="R12" s="49">
        <f>IF(ISERROR(RGDP_NS!R12/Tot_K_NS!R38),"..",RGDP_NS!R12/Tot_K_NS!R38)</f>
        <v>5.5234143968871594</v>
      </c>
      <c r="S12" s="49" t="str">
        <f>IF(ISERROR(RGDP_NS!S12/Tot_K_NS!S38),"..",RGDP_NS!S12/Tot_K_NS!S38)</f>
        <v>..</v>
      </c>
      <c r="T12" s="49">
        <f>IF(ISERROR(RGDP_NS!T12/Tot_K_NS!T38),"..",RGDP_NS!T12/Tot_K_NS!T38)</f>
        <v>2.1548717071501882</v>
      </c>
      <c r="U12" s="50">
        <f>IF(ISERROR(RGDP_NS!U12/Tot_K_NS!U38),"..",RGDP_NS!U12/Tot_K_NS!U38)</f>
        <v>6.7064633493846983</v>
      </c>
      <c r="V12" s="48">
        <f>IF(ISERROR(RGDP_NS!V12/Tot_K_NS!V38),"..",RGDP_NS!V12/Tot_K_NS!V38)</f>
        <v>0.86364212416356101</v>
      </c>
      <c r="W12" s="49">
        <f>IF(ISERROR(RGDP_NS!W12/Tot_K_NS!W38),"..",RGDP_NS!W12/Tot_K_NS!W38)</f>
        <v>0.41084337112265784</v>
      </c>
      <c r="X12" s="49" t="str">
        <f>IF(ISERROR(RGDP_NS!X12/Tot_K_NS!X38),"..",RGDP_NS!X12/Tot_K_NS!X38)</f>
        <v>..</v>
      </c>
      <c r="Y12" s="49" t="str">
        <f>IF(ISERROR(RGDP_NS!Y12/Tot_K_NS!Y38),"..",RGDP_NS!Y12/Tot_K_NS!Y38)</f>
        <v>..</v>
      </c>
      <c r="AB12" s="6"/>
    </row>
    <row r="13" spans="1:28">
      <c r="A13" s="5">
        <v>2005</v>
      </c>
      <c r="B13" s="47">
        <f>IF(ISERROR(RGDP_NS!B13/Tot_K_NS!B39),"..",RGDP_NS!B13/Tot_K_NS!B39)</f>
        <v>0.83354118763005369</v>
      </c>
      <c r="C13" s="48" t="str">
        <f>IF(ISERROR(RGDP_NS!C13/Tot_K_NS!C39),"..",RGDP_NS!C13/Tot_K_NS!C39)</f>
        <v>..</v>
      </c>
      <c r="D13" s="49">
        <f>IF(ISERROR(RGDP_NS!D13/Tot_K_NS!D39),"..",RGDP_NS!D13/Tot_K_NS!D39)</f>
        <v>0.73575614651279486</v>
      </c>
      <c r="E13" s="49">
        <f>IF(ISERROR(RGDP_NS!E13/Tot_K_NS!E39),"..",RGDP_NS!E13/Tot_K_NS!E39)</f>
        <v>0.19064372562514337</v>
      </c>
      <c r="F13" s="49" t="str">
        <f>IF(ISERROR(RGDP_NS!F13/Tot_K_NS!F39),"..",RGDP_NS!F13/Tot_K_NS!F39)</f>
        <v>..</v>
      </c>
      <c r="G13" s="49">
        <f>IF(ISERROR(RGDP_NS!G13/Tot_K_NS!G39),"..",RGDP_NS!G13/Tot_K_NS!G39)</f>
        <v>3.8350883482714471</v>
      </c>
      <c r="H13" s="49">
        <f>IF(ISERROR(RGDP_NS!H13/Tot_K_NS!H39),"..",RGDP_NS!H13/Tot_K_NS!H39)</f>
        <v>1.0572366744133743</v>
      </c>
      <c r="I13" s="49" t="str">
        <f>IF(ISERROR(RGDP_NS!I13/Tot_K_NS!I39),"..",RGDP_NS!I13/Tot_K_NS!I39)</f>
        <v>..</v>
      </c>
      <c r="J13" s="50" t="str">
        <f>IF(ISERROR(RGDP_NS!J13/Tot_K_NS!J39),"..",RGDP_NS!J13/Tot_K_NS!J39)</f>
        <v>..</v>
      </c>
      <c r="K13" s="49" t="str">
        <f>IF(ISERROR(RGDP_NS!K13/Tot_K_NS!K39),"..",RGDP_NS!K13/Tot_K_NS!K39)</f>
        <v>..</v>
      </c>
      <c r="L13" s="49">
        <f>IF(ISERROR(RGDP_NS!L13/Tot_K_NS!L39),"..",RGDP_NS!L13/Tot_K_NS!L39)</f>
        <v>2.0816997473836159</v>
      </c>
      <c r="M13" s="49">
        <f>IF(ISERROR(RGDP_NS!M13/Tot_K_NS!M39),"..",RGDP_NS!M13/Tot_K_NS!M39)</f>
        <v>1.4555932057251251</v>
      </c>
      <c r="N13" s="49">
        <f>IF(ISERROR(RGDP_NS!N13/Tot_K_NS!N39),"..",RGDP_NS!N13/Tot_K_NS!N39)</f>
        <v>0.53558878395709453</v>
      </c>
      <c r="O13" s="49">
        <f>IF(ISERROR(RGDP_NS!O13/Tot_K_NS!O39),"..",RGDP_NS!O13/Tot_K_NS!O39)</f>
        <v>0.65112735639008457</v>
      </c>
      <c r="P13" s="49">
        <f>IF(ISERROR(RGDP_NS!P13/Tot_K_NS!P39),"..",RGDP_NS!P13/Tot_K_NS!P39)</f>
        <v>2.0505514798886919</v>
      </c>
      <c r="Q13" s="49">
        <f>IF(ISERROR(RGDP_NS!Q13/Tot_K_NS!Q39),"..",RGDP_NS!Q13/Tot_K_NS!Q39)</f>
        <v>4.7940048250904699</v>
      </c>
      <c r="R13" s="49">
        <f>IF(ISERROR(RGDP_NS!R13/Tot_K_NS!R39),"..",RGDP_NS!R13/Tot_K_NS!R39)</f>
        <v>4.8141393786733842</v>
      </c>
      <c r="S13" s="49" t="str">
        <f>IF(ISERROR(RGDP_NS!S13/Tot_K_NS!S39),"..",RGDP_NS!S13/Tot_K_NS!S39)</f>
        <v>..</v>
      </c>
      <c r="T13" s="49">
        <f>IF(ISERROR(RGDP_NS!T13/Tot_K_NS!T39),"..",RGDP_NS!T13/Tot_K_NS!T39)</f>
        <v>2.1162905982905982</v>
      </c>
      <c r="U13" s="50">
        <f>IF(ISERROR(RGDP_NS!U13/Tot_K_NS!U39),"..",RGDP_NS!U13/Tot_K_NS!U39)</f>
        <v>6.1927116883116886</v>
      </c>
      <c r="V13" s="48">
        <f>IF(ISERROR(RGDP_NS!V13/Tot_K_NS!V39),"..",RGDP_NS!V13/Tot_K_NS!V39)</f>
        <v>0.86642271962548456</v>
      </c>
      <c r="W13" s="49">
        <f>IF(ISERROR(RGDP_NS!W13/Tot_K_NS!W39),"..",RGDP_NS!W13/Tot_K_NS!W39)</f>
        <v>0.41916076348880321</v>
      </c>
      <c r="X13" s="49" t="str">
        <f>IF(ISERROR(RGDP_NS!X13/Tot_K_NS!X39),"..",RGDP_NS!X13/Tot_K_NS!X39)</f>
        <v>..</v>
      </c>
      <c r="Y13" s="49" t="str">
        <f>IF(ISERROR(RGDP_NS!Y13/Tot_K_NS!Y39),"..",RGDP_NS!Y13/Tot_K_NS!Y39)</f>
        <v>..</v>
      </c>
      <c r="AB13" s="6"/>
    </row>
    <row r="14" spans="1:28">
      <c r="A14" s="5">
        <v>2006</v>
      </c>
      <c r="B14" s="47">
        <f>IF(ISERROR(RGDP_NS!B14/Tot_K_NS!B40),"..",RGDP_NS!B14/Tot_K_NS!B40)</f>
        <v>0.83152152471282126</v>
      </c>
      <c r="C14" s="48" t="str">
        <f>IF(ISERROR(RGDP_NS!C14/Tot_K_NS!C40),"..",RGDP_NS!C14/Tot_K_NS!C40)</f>
        <v>..</v>
      </c>
      <c r="D14" s="49">
        <f>IF(ISERROR(RGDP_NS!D14/Tot_K_NS!D40),"..",RGDP_NS!D14/Tot_K_NS!D40)</f>
        <v>0.75698762175324674</v>
      </c>
      <c r="E14" s="49">
        <f>IF(ISERROR(RGDP_NS!E14/Tot_K_NS!E40),"..",RGDP_NS!E14/Tot_K_NS!E40)</f>
        <v>0.18297881169750524</v>
      </c>
      <c r="F14" s="49" t="str">
        <f>IF(ISERROR(RGDP_NS!F14/Tot_K_NS!F40),"..",RGDP_NS!F14/Tot_K_NS!F40)</f>
        <v>..</v>
      </c>
      <c r="G14" s="49">
        <f>IF(ISERROR(RGDP_NS!G14/Tot_K_NS!G40),"..",RGDP_NS!G14/Tot_K_NS!G40)</f>
        <v>3.6636409275639492</v>
      </c>
      <c r="H14" s="49">
        <f>IF(ISERROR(RGDP_NS!H14/Tot_K_NS!H40),"..",RGDP_NS!H14/Tot_K_NS!H40)</f>
        <v>0.9809828113063408</v>
      </c>
      <c r="I14" s="49" t="str">
        <f>IF(ISERROR(RGDP_NS!I14/Tot_K_NS!I40),"..",RGDP_NS!I14/Tot_K_NS!I40)</f>
        <v>..</v>
      </c>
      <c r="J14" s="50" t="str">
        <f>IF(ISERROR(RGDP_NS!J14/Tot_K_NS!J40),"..",RGDP_NS!J14/Tot_K_NS!J40)</f>
        <v>..</v>
      </c>
      <c r="K14" s="49" t="str">
        <f>IF(ISERROR(RGDP_NS!K14/Tot_K_NS!K40),"..",RGDP_NS!K14/Tot_K_NS!K40)</f>
        <v>..</v>
      </c>
      <c r="L14" s="49">
        <f>IF(ISERROR(RGDP_NS!L14/Tot_K_NS!L40),"..",RGDP_NS!L14/Tot_K_NS!L40)</f>
        <v>2.2240553684998128</v>
      </c>
      <c r="M14" s="49">
        <f>IF(ISERROR(RGDP_NS!M14/Tot_K_NS!M40),"..",RGDP_NS!M14/Tot_K_NS!M40)</f>
        <v>1.4465256723716382</v>
      </c>
      <c r="N14" s="49">
        <f>IF(ISERROR(RGDP_NS!N14/Tot_K_NS!N40),"..",RGDP_NS!N14/Tot_K_NS!N40)</f>
        <v>0.50967336683417086</v>
      </c>
      <c r="O14" s="49">
        <f>IF(ISERROR(RGDP_NS!O14/Tot_K_NS!O40),"..",RGDP_NS!O14/Tot_K_NS!O40)</f>
        <v>0.64594352110604503</v>
      </c>
      <c r="P14" s="49">
        <f>IF(ISERROR(RGDP_NS!P14/Tot_K_NS!P40),"..",RGDP_NS!P14/Tot_K_NS!P40)</f>
        <v>2.1349343919765986</v>
      </c>
      <c r="Q14" s="49">
        <f>IF(ISERROR(RGDP_NS!Q14/Tot_K_NS!Q40),"..",RGDP_NS!Q14/Tot_K_NS!Q40)</f>
        <v>4.6090966266437965</v>
      </c>
      <c r="R14" s="49">
        <f>IF(ISERROR(RGDP_NS!R14/Tot_K_NS!R40),"..",RGDP_NS!R14/Tot_K_NS!R40)</f>
        <v>4.5393979671618458</v>
      </c>
      <c r="S14" s="49" t="str">
        <f>IF(ISERROR(RGDP_NS!S14/Tot_K_NS!S40),"..",RGDP_NS!S14/Tot_K_NS!S40)</f>
        <v>..</v>
      </c>
      <c r="T14" s="49">
        <f>IF(ISERROR(RGDP_NS!T14/Tot_K_NS!T40),"..",RGDP_NS!T14/Tot_K_NS!T40)</f>
        <v>1.9820186735350933</v>
      </c>
      <c r="U14" s="50">
        <f>IF(ISERROR(RGDP_NS!U14/Tot_K_NS!U40),"..",RGDP_NS!U14/Tot_K_NS!U40)</f>
        <v>6.3298963193364441</v>
      </c>
      <c r="V14" s="48">
        <f>IF(ISERROR(RGDP_NS!V14/Tot_K_NS!V40),"..",RGDP_NS!V14/Tot_K_NS!V40)</f>
        <v>0.86412761276127603</v>
      </c>
      <c r="W14" s="49">
        <f>IF(ISERROR(RGDP_NS!W14/Tot_K_NS!W40),"..",RGDP_NS!W14/Tot_K_NS!W40)</f>
        <v>0.39422717305862398</v>
      </c>
      <c r="X14" s="49" t="str">
        <f>IF(ISERROR(RGDP_NS!X14/Tot_K_NS!X40),"..",RGDP_NS!X14/Tot_K_NS!X40)</f>
        <v>..</v>
      </c>
      <c r="Y14" s="49" t="str">
        <f>IF(ISERROR(RGDP_NS!Y14/Tot_K_NS!Y40),"..",RGDP_NS!Y14/Tot_K_NS!Y40)</f>
        <v>..</v>
      </c>
      <c r="AB14" s="6"/>
    </row>
    <row r="15" spans="1:28">
      <c r="A15" s="5">
        <v>2007</v>
      </c>
      <c r="B15" s="47">
        <f>IF(ISERROR(RGDP_NS!B15/Tot_K_NS!B41),"..",RGDP_NS!B15/Tot_K_NS!B41)</f>
        <v>0.84641753836642319</v>
      </c>
      <c r="C15" s="48" t="str">
        <f>IF(ISERROR(RGDP_NS!C15/Tot_K_NS!C41),"..",RGDP_NS!C15/Tot_K_NS!C41)</f>
        <v>..</v>
      </c>
      <c r="D15" s="49">
        <f>IF(ISERROR(RGDP_NS!D15/Tot_K_NS!D41),"..",RGDP_NS!D15/Tot_K_NS!D41)</f>
        <v>0.68593234238851863</v>
      </c>
      <c r="E15" s="49">
        <f>IF(ISERROR(RGDP_NS!E15/Tot_K_NS!E41),"..",RGDP_NS!E15/Tot_K_NS!E41)</f>
        <v>0.21665391760463334</v>
      </c>
      <c r="F15" s="49" t="str">
        <f>IF(ISERROR(RGDP_NS!F15/Tot_K_NS!F41),"..",RGDP_NS!F15/Tot_K_NS!F41)</f>
        <v>..</v>
      </c>
      <c r="G15" s="49">
        <f>IF(ISERROR(RGDP_NS!G15/Tot_K_NS!G41),"..",RGDP_NS!G15/Tot_K_NS!G41)</f>
        <v>3.4006168976307554</v>
      </c>
      <c r="H15" s="49">
        <f>IF(ISERROR(RGDP_NS!H15/Tot_K_NS!H41),"..",RGDP_NS!H15/Tot_K_NS!H41)</f>
        <v>0.91693295446370771</v>
      </c>
      <c r="I15" s="49" t="str">
        <f>IF(ISERROR(RGDP_NS!I15/Tot_K_NS!I41),"..",RGDP_NS!I15/Tot_K_NS!I41)</f>
        <v>..</v>
      </c>
      <c r="J15" s="50" t="str">
        <f>IF(ISERROR(RGDP_NS!J15/Tot_K_NS!J41),"..",RGDP_NS!J15/Tot_K_NS!J41)</f>
        <v>..</v>
      </c>
      <c r="K15" s="49" t="str">
        <f>IF(ISERROR(RGDP_NS!K15/Tot_K_NS!K41),"..",RGDP_NS!K15/Tot_K_NS!K41)</f>
        <v>..</v>
      </c>
      <c r="L15" s="49">
        <f>IF(ISERROR(RGDP_NS!L15/Tot_K_NS!L41),"..",RGDP_NS!L15/Tot_K_NS!L41)</f>
        <v>2.3055133928571427</v>
      </c>
      <c r="M15" s="49">
        <f>IF(ISERROR(RGDP_NS!M15/Tot_K_NS!M41),"..",RGDP_NS!M15/Tot_K_NS!M41)</f>
        <v>1.4093244688980591</v>
      </c>
      <c r="N15" s="49">
        <f>IF(ISERROR(RGDP_NS!N15/Tot_K_NS!N41),"..",RGDP_NS!N15/Tot_K_NS!N41)</f>
        <v>0.50159666113756751</v>
      </c>
      <c r="O15" s="49">
        <f>IF(ISERROR(RGDP_NS!O15/Tot_K_NS!O41),"..",RGDP_NS!O15/Tot_K_NS!O41)</f>
        <v>0.6273105899076048</v>
      </c>
      <c r="P15" s="49">
        <f>IF(ISERROR(RGDP_NS!P15/Tot_K_NS!P41),"..",RGDP_NS!P15/Tot_K_NS!P41)</f>
        <v>2.282039609053498</v>
      </c>
      <c r="Q15" s="49">
        <f>IF(ISERROR(RGDP_NS!Q15/Tot_K_NS!Q41),"..",RGDP_NS!Q15/Tot_K_NS!Q41)</f>
        <v>4.0776360961255511</v>
      </c>
      <c r="R15" s="49">
        <f>IF(ISERROR(RGDP_NS!R15/Tot_K_NS!R41),"..",RGDP_NS!R15/Tot_K_NS!R41)</f>
        <v>3.0665159574468084</v>
      </c>
      <c r="S15" s="49" t="str">
        <f>IF(ISERROR(RGDP_NS!S15/Tot_K_NS!S41),"..",RGDP_NS!S15/Tot_K_NS!S41)</f>
        <v>..</v>
      </c>
      <c r="T15" s="49">
        <f>IF(ISERROR(RGDP_NS!T15/Tot_K_NS!T41),"..",RGDP_NS!T15/Tot_K_NS!T41)</f>
        <v>1.8939815668202764</v>
      </c>
      <c r="U15" s="50">
        <f>IF(ISERROR(RGDP_NS!U15/Tot_K_NS!U41),"..",RGDP_NS!U15/Tot_K_NS!U41)</f>
        <v>6.5289019189765458</v>
      </c>
      <c r="V15" s="48">
        <f>IF(ISERROR(RGDP_NS!V15/Tot_K_NS!V41),"..",RGDP_NS!V15/Tot_K_NS!V41)</f>
        <v>0.88135511055442295</v>
      </c>
      <c r="W15" s="49">
        <f>IF(ISERROR(RGDP_NS!W15/Tot_K_NS!W41),"..",RGDP_NS!W15/Tot_K_NS!W41)</f>
        <v>0.41967346240971065</v>
      </c>
      <c r="X15" s="49" t="str">
        <f>IF(ISERROR(RGDP_NS!X15/Tot_K_NS!X41),"..",RGDP_NS!X15/Tot_K_NS!X41)</f>
        <v>..</v>
      </c>
      <c r="Y15" s="49" t="str">
        <f>IF(ISERROR(RGDP_NS!Y15/Tot_K_NS!Y41),"..",RGDP_NS!Y15/Tot_K_NS!Y41)</f>
        <v>..</v>
      </c>
      <c r="AB15" s="6"/>
    </row>
    <row r="16" spans="1:28">
      <c r="A16" s="5">
        <v>2008</v>
      </c>
      <c r="B16" s="47">
        <f>IF(ISERROR(RGDP_NS!B16/Tot_K_NS!B42),"..",RGDP_NS!B16/Tot_K_NS!B42)</f>
        <v>0.88158766172790626</v>
      </c>
      <c r="C16" s="48" t="str">
        <f>IF(ISERROR(RGDP_NS!C16/Tot_K_NS!C42),"..",RGDP_NS!C16/Tot_K_NS!C42)</f>
        <v>..</v>
      </c>
      <c r="D16" s="49">
        <f>IF(ISERROR(RGDP_NS!D16/Tot_K_NS!D42),"..",RGDP_NS!D16/Tot_K_NS!D42)</f>
        <v>0.79245009825214607</v>
      </c>
      <c r="E16" s="49">
        <f>IF(ISERROR(RGDP_NS!E16/Tot_K_NS!E42),"..",RGDP_NS!E16/Tot_K_NS!E42)</f>
        <v>0.24839497131697791</v>
      </c>
      <c r="F16" s="49" t="str">
        <f>IF(ISERROR(RGDP_NS!F16/Tot_K_NS!F42),"..",RGDP_NS!F16/Tot_K_NS!F42)</f>
        <v>..</v>
      </c>
      <c r="G16" s="49">
        <f>IF(ISERROR(RGDP_NS!G16/Tot_K_NS!G42),"..",RGDP_NS!G16/Tot_K_NS!G42)</f>
        <v>3.3364998935490742</v>
      </c>
      <c r="H16" s="49">
        <f>IF(ISERROR(RGDP_NS!H16/Tot_K_NS!H42),"..",RGDP_NS!H16/Tot_K_NS!H42)</f>
        <v>0.92871171537296349</v>
      </c>
      <c r="I16" s="49" t="str">
        <f>IF(ISERROR(RGDP_NS!I16/Tot_K_NS!I42),"..",RGDP_NS!I16/Tot_K_NS!I42)</f>
        <v>..</v>
      </c>
      <c r="J16" s="50" t="str">
        <f>IF(ISERROR(RGDP_NS!J16/Tot_K_NS!J42),"..",RGDP_NS!J16/Tot_K_NS!J42)</f>
        <v>..</v>
      </c>
      <c r="K16" s="49" t="str">
        <f>IF(ISERROR(RGDP_NS!K16/Tot_K_NS!K42),"..",RGDP_NS!K16/Tot_K_NS!K42)</f>
        <v>..</v>
      </c>
      <c r="L16" s="49">
        <f>IF(ISERROR(RGDP_NS!L16/Tot_K_NS!L42),"..",RGDP_NS!L16/Tot_K_NS!L42)</f>
        <v>2.3746750369276217</v>
      </c>
      <c r="M16" s="49">
        <f>IF(ISERROR(RGDP_NS!M16/Tot_K_NS!M42),"..",RGDP_NS!M16/Tot_K_NS!M42)</f>
        <v>1.3796300628746894</v>
      </c>
      <c r="N16" s="49">
        <f>IF(ISERROR(RGDP_NS!N16/Tot_K_NS!N42),"..",RGDP_NS!N16/Tot_K_NS!N42)</f>
        <v>0.49713052073037511</v>
      </c>
      <c r="O16" s="49">
        <f>IF(ISERROR(RGDP_NS!O16/Tot_K_NS!O42),"..",RGDP_NS!O16/Tot_K_NS!O42)</f>
        <v>0.66627720588235295</v>
      </c>
      <c r="P16" s="49">
        <f>IF(ISERROR(RGDP_NS!P16/Tot_K_NS!P42),"..",RGDP_NS!P16/Tot_K_NS!P42)</f>
        <v>2.3835785305763308</v>
      </c>
      <c r="Q16" s="49">
        <f>IF(ISERROR(RGDP_NS!Q16/Tot_K_NS!Q42),"..",RGDP_NS!Q16/Tot_K_NS!Q42)</f>
        <v>3.9827387640449436</v>
      </c>
      <c r="R16" s="49">
        <f>IF(ISERROR(RGDP_NS!R16/Tot_K_NS!R42),"..",RGDP_NS!R16/Tot_K_NS!R42)</f>
        <v>2.9130029013539649</v>
      </c>
      <c r="S16" s="49" t="str">
        <f>IF(ISERROR(RGDP_NS!S16/Tot_K_NS!S42),"..",RGDP_NS!S16/Tot_K_NS!S42)</f>
        <v>..</v>
      </c>
      <c r="T16" s="49">
        <f>IF(ISERROR(RGDP_NS!T16/Tot_K_NS!T42),"..",RGDP_NS!T16/Tot_K_NS!T42)</f>
        <v>1.8346566212691973</v>
      </c>
      <c r="U16" s="50">
        <f>IF(ISERROR(RGDP_NS!U16/Tot_K_NS!U42),"..",RGDP_NS!U16/Tot_K_NS!U42)</f>
        <v>6.638623265741729</v>
      </c>
      <c r="V16" s="48">
        <f>IF(ISERROR(RGDP_NS!V16/Tot_K_NS!V42),"..",RGDP_NS!V16/Tot_K_NS!V42)</f>
        <v>0.91818579724997873</v>
      </c>
      <c r="W16" s="49">
        <f>IF(ISERROR(RGDP_NS!W16/Tot_K_NS!W42),"..",RGDP_NS!W16/Tot_K_NS!W42)</f>
        <v>0.44058453086791949</v>
      </c>
      <c r="X16" s="49" t="str">
        <f>IF(ISERROR(RGDP_NS!X16/Tot_K_NS!X42),"..",RGDP_NS!X16/Tot_K_NS!X42)</f>
        <v>..</v>
      </c>
      <c r="Y16" s="49" t="str">
        <f>IF(ISERROR(RGDP_NS!Y16/Tot_K_NS!Y42),"..",RGDP_NS!Y16/Tot_K_NS!Y42)</f>
        <v>..</v>
      </c>
      <c r="AB16" s="6"/>
    </row>
    <row r="17" spans="1:28">
      <c r="A17" s="5">
        <v>2009</v>
      </c>
      <c r="B17" s="47">
        <f>IF(ISERROR(RGDP_NS!B17/Tot_K_NS!B43),"..",RGDP_NS!B17/Tot_K_NS!B43)</f>
        <v>0.8867531837602427</v>
      </c>
      <c r="C17" s="48" t="str">
        <f>IF(ISERROR(RGDP_NS!C17/Tot_K_NS!C43),"..",RGDP_NS!C17/Tot_K_NS!C43)</f>
        <v>..</v>
      </c>
      <c r="D17" s="49">
        <f>IF(ISERROR(RGDP_NS!D17/Tot_K_NS!D43),"..",RGDP_NS!D17/Tot_K_NS!D43)</f>
        <v>0.7901429943442535</v>
      </c>
      <c r="E17" s="49">
        <f>IF(ISERROR(RGDP_NS!E17/Tot_K_NS!E43),"..",RGDP_NS!E17/Tot_K_NS!E43)</f>
        <v>0.19549799004019919</v>
      </c>
      <c r="F17" s="49" t="str">
        <f>IF(ISERROR(RGDP_NS!F17/Tot_K_NS!F43),"..",RGDP_NS!F17/Tot_K_NS!F43)</f>
        <v>..</v>
      </c>
      <c r="G17" s="49">
        <f>IF(ISERROR(RGDP_NS!G17/Tot_K_NS!G43),"..",RGDP_NS!G17/Tot_K_NS!G43)</f>
        <v>3.695774049692079</v>
      </c>
      <c r="H17" s="49">
        <f>IF(ISERROR(RGDP_NS!H17/Tot_K_NS!H43),"..",RGDP_NS!H17/Tot_K_NS!H43)</f>
        <v>0.90307468477206598</v>
      </c>
      <c r="I17" s="49" t="str">
        <f>IF(ISERROR(RGDP_NS!I17/Tot_K_NS!I43),"..",RGDP_NS!I17/Tot_K_NS!I43)</f>
        <v>..</v>
      </c>
      <c r="J17" s="50" t="str">
        <f>IF(ISERROR(RGDP_NS!J17/Tot_K_NS!J43),"..",RGDP_NS!J17/Tot_K_NS!J43)</f>
        <v>..</v>
      </c>
      <c r="K17" s="49" t="str">
        <f>IF(ISERROR(RGDP_NS!K17/Tot_K_NS!K43),"..",RGDP_NS!K17/Tot_K_NS!K43)</f>
        <v>..</v>
      </c>
      <c r="L17" s="49">
        <f>IF(ISERROR(RGDP_NS!L17/Tot_K_NS!L43),"..",RGDP_NS!L17/Tot_K_NS!L43)</f>
        <v>2.271126424108783</v>
      </c>
      <c r="M17" s="49">
        <f>IF(ISERROR(RGDP_NS!M17/Tot_K_NS!M43),"..",RGDP_NS!M17/Tot_K_NS!M43)</f>
        <v>1.3607841447651876</v>
      </c>
      <c r="N17" s="49">
        <f>IF(ISERROR(RGDP_NS!N17/Tot_K_NS!N43),"..",RGDP_NS!N17/Tot_K_NS!N43)</f>
        <v>0.50567916377793187</v>
      </c>
      <c r="O17" s="49">
        <f>IF(ISERROR(RGDP_NS!O17/Tot_K_NS!O43),"..",RGDP_NS!O17/Tot_K_NS!O43)</f>
        <v>0.74611270139854424</v>
      </c>
      <c r="P17" s="49">
        <f>IF(ISERROR(RGDP_NS!P17/Tot_K_NS!P43),"..",RGDP_NS!P17/Tot_K_NS!P43)</f>
        <v>2.7732352645847973</v>
      </c>
      <c r="Q17" s="49">
        <f>IF(ISERROR(RGDP_NS!Q17/Tot_K_NS!Q43),"..",RGDP_NS!Q17/Tot_K_NS!Q43)</f>
        <v>4.4040048899755506</v>
      </c>
      <c r="R17" s="49">
        <f>IF(ISERROR(RGDP_NS!R17/Tot_K_NS!R43),"..",RGDP_NS!R17/Tot_K_NS!R43)</f>
        <v>2.5547683807904797</v>
      </c>
      <c r="S17" s="49" t="str">
        <f>IF(ISERROR(RGDP_NS!S17/Tot_K_NS!S43),"..",RGDP_NS!S17/Tot_K_NS!S43)</f>
        <v>..</v>
      </c>
      <c r="T17" s="49">
        <f>IF(ISERROR(RGDP_NS!T17/Tot_K_NS!T43),"..",RGDP_NS!T17/Tot_K_NS!T43)</f>
        <v>1.735663466967815</v>
      </c>
      <c r="U17" s="50">
        <f>IF(ISERROR(RGDP_NS!U17/Tot_K_NS!U43),"..",RGDP_NS!U17/Tot_K_NS!U43)</f>
        <v>6.8704008786381108</v>
      </c>
      <c r="V17" s="48">
        <f>IF(ISERROR(RGDP_NS!V17/Tot_K_NS!V43),"..",RGDP_NS!V17/Tot_K_NS!V43)</f>
        <v>0.92275119967466446</v>
      </c>
      <c r="W17" s="49">
        <f>IF(ISERROR(RGDP_NS!W17/Tot_K_NS!W43),"..",RGDP_NS!W17/Tot_K_NS!W43)</f>
        <v>0.39352088225147724</v>
      </c>
      <c r="X17" s="49" t="str">
        <f>IF(ISERROR(RGDP_NS!X17/Tot_K_NS!X43),"..",RGDP_NS!X17/Tot_K_NS!X43)</f>
        <v>..</v>
      </c>
      <c r="Y17" s="49" t="str">
        <f>IF(ISERROR(RGDP_NS!Y17/Tot_K_NS!Y43),"..",RGDP_NS!Y17/Tot_K_NS!Y43)</f>
        <v>..</v>
      </c>
      <c r="AB17" s="6"/>
    </row>
    <row r="18" spans="1:28">
      <c r="A18" s="5">
        <v>2010</v>
      </c>
      <c r="B18" s="47">
        <f>IF(ISERROR(RGDP_NS!B18/Tot_K_NS!B44),"..",RGDP_NS!B18/Tot_K_NS!B44)</f>
        <v>0.9121857760470643</v>
      </c>
      <c r="C18" s="48" t="str">
        <f>IF(ISERROR(RGDP_NS!C18/Tot_K_NS!C44),"..",RGDP_NS!C18/Tot_K_NS!C44)</f>
        <v>..</v>
      </c>
      <c r="D18" s="49">
        <f>IF(ISERROR(RGDP_NS!D18/Tot_K_NS!D44),"..",RGDP_NS!D18/Tot_K_NS!D44)</f>
        <v>0.87922004646531693</v>
      </c>
      <c r="E18" s="49">
        <f>IF(ISERROR(RGDP_NS!E18/Tot_K_NS!E44),"..",RGDP_NS!E18/Tot_K_NS!E44)</f>
        <v>0.14167360019722042</v>
      </c>
      <c r="F18" s="49" t="str">
        <f>IF(ISERROR(RGDP_NS!F18/Tot_K_NS!F44),"..",RGDP_NS!F18/Tot_K_NS!F44)</f>
        <v>..</v>
      </c>
      <c r="G18" s="49">
        <f>IF(ISERROR(RGDP_NS!G18/Tot_K_NS!G44),"..",RGDP_NS!G18/Tot_K_NS!G44)</f>
        <v>3.6739243109831343</v>
      </c>
      <c r="H18" s="49">
        <f>IF(ISERROR(RGDP_NS!H18/Tot_K_NS!H44),"..",RGDP_NS!H18/Tot_K_NS!H44)</f>
        <v>1.0186700861715223</v>
      </c>
      <c r="I18" s="49" t="str">
        <f>IF(ISERROR(RGDP_NS!I18/Tot_K_NS!I44),"..",RGDP_NS!I18/Tot_K_NS!I44)</f>
        <v>..</v>
      </c>
      <c r="J18" s="50" t="str">
        <f>IF(ISERROR(RGDP_NS!J18/Tot_K_NS!J44),"..",RGDP_NS!J18/Tot_K_NS!J44)</f>
        <v>..</v>
      </c>
      <c r="K18" s="49" t="str">
        <f>IF(ISERROR(RGDP_NS!K18/Tot_K_NS!K44),"..",RGDP_NS!K18/Tot_K_NS!K44)</f>
        <v>..</v>
      </c>
      <c r="L18" s="49">
        <f>IF(ISERROR(RGDP_NS!L18/Tot_K_NS!L44),"..",RGDP_NS!L18/Tot_K_NS!L44)</f>
        <v>2.3304287471446141</v>
      </c>
      <c r="M18" s="49">
        <f>IF(ISERROR(RGDP_NS!M18/Tot_K_NS!M44),"..",RGDP_NS!M18/Tot_K_NS!M44)</f>
        <v>1.420033398678574</v>
      </c>
      <c r="N18" s="49">
        <f>IF(ISERROR(RGDP_NS!N18/Tot_K_NS!N44),"..",RGDP_NS!N18/Tot_K_NS!N44)</f>
        <v>0.53484890034552734</v>
      </c>
      <c r="O18" s="49">
        <f>IF(ISERROR(RGDP_NS!O18/Tot_K_NS!O44),"..",RGDP_NS!O18/Tot_K_NS!O44)</f>
        <v>0.77426822108529736</v>
      </c>
      <c r="P18" s="49">
        <f>IF(ISERROR(RGDP_NS!P18/Tot_K_NS!P44),"..",RGDP_NS!P18/Tot_K_NS!P44)</f>
        <v>3.1771422086028829</v>
      </c>
      <c r="Q18" s="49">
        <f>IF(ISERROR(RGDP_NS!Q18/Tot_K_NS!Q44),"..",RGDP_NS!Q18/Tot_K_NS!Q44)</f>
        <v>4.3444042968750001</v>
      </c>
      <c r="R18" s="49">
        <f>IF(ISERROR(RGDP_NS!R18/Tot_K_NS!R44),"..",RGDP_NS!R18/Tot_K_NS!R44)</f>
        <v>2.6505121746431572</v>
      </c>
      <c r="S18" s="49" t="str">
        <f>IF(ISERROR(RGDP_NS!S18/Tot_K_NS!S44),"..",RGDP_NS!S18/Tot_K_NS!S44)</f>
        <v>..</v>
      </c>
      <c r="T18" s="49">
        <f>IF(ISERROR(RGDP_NS!T18/Tot_K_NS!T44),"..",RGDP_NS!T18/Tot_K_NS!T44)</f>
        <v>1.712239136451702</v>
      </c>
      <c r="U18" s="50">
        <f>IF(ISERROR(RGDP_NS!U18/Tot_K_NS!U44),"..",RGDP_NS!U18/Tot_K_NS!U44)</f>
        <v>6.9478677685950414</v>
      </c>
      <c r="V18" s="48">
        <f>IF(ISERROR(RGDP_NS!V18/Tot_K_NS!V44),"..",RGDP_NS!V18/Tot_K_NS!V44)</f>
        <v>0.94841033078964287</v>
      </c>
      <c r="W18" s="49">
        <f>IF(ISERROR(RGDP_NS!W18/Tot_K_NS!W44),"..",RGDP_NS!W18/Tot_K_NS!W44)</f>
        <v>0.38047582110722039</v>
      </c>
      <c r="X18" s="49" t="str">
        <f>IF(ISERROR(RGDP_NS!X18/Tot_K_NS!X44),"..",RGDP_NS!X18/Tot_K_NS!X44)</f>
        <v>..</v>
      </c>
      <c r="Y18" s="49" t="str">
        <f>IF(ISERROR(RGDP_NS!Y18/Tot_K_NS!Y44),"..",RGDP_NS!Y18/Tot_K_NS!Y44)</f>
        <v>..</v>
      </c>
      <c r="AB18" s="6"/>
    </row>
    <row r="20" spans="1:28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8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1.3026766240922028</v>
      </c>
      <c r="C21" s="9" t="str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n.a.</v>
      </c>
      <c r="D21" s="9">
        <f t="shared" si="0"/>
        <v>2.8860210724678259</v>
      </c>
      <c r="E21" s="9">
        <f t="shared" si="0"/>
        <v>-3.5607471706211369</v>
      </c>
      <c r="F21" s="9" t="str">
        <f t="shared" si="0"/>
        <v>n.a.</v>
      </c>
      <c r="G21" s="9">
        <f t="shared" si="0"/>
        <v>0.20215244448709146</v>
      </c>
      <c r="H21" s="9">
        <f t="shared" si="0"/>
        <v>2.946898731092995</v>
      </c>
      <c r="I21" s="9" t="str">
        <f t="shared" si="0"/>
        <v>n.a.</v>
      </c>
      <c r="J21" s="20" t="str">
        <f t="shared" si="0"/>
        <v>n.a.</v>
      </c>
      <c r="K21" s="9" t="str">
        <f t="shared" si="0"/>
        <v>n.a.</v>
      </c>
      <c r="L21" s="9">
        <f t="shared" si="0"/>
        <v>0.40358032764611362</v>
      </c>
      <c r="M21" s="9">
        <f t="shared" si="0"/>
        <v>5.6207168887167924E-2</v>
      </c>
      <c r="N21" s="9">
        <f t="shared" si="0"/>
        <v>-1.876580777980863</v>
      </c>
      <c r="O21" s="9">
        <f t="shared" si="0"/>
        <v>4.1251062014224349</v>
      </c>
      <c r="P21" s="9">
        <f t="shared" si="0"/>
        <v>2.8181544950730109</v>
      </c>
      <c r="Q21" s="9">
        <f t="shared" si="0"/>
        <v>-4.9303778271434844</v>
      </c>
      <c r="R21" s="9">
        <f t="shared" si="0"/>
        <v>-2.8588773485261454</v>
      </c>
      <c r="S21" s="9" t="str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n.a.</v>
      </c>
      <c r="T21" s="9">
        <f t="shared" si="1"/>
        <v>-2.1641822246647124</v>
      </c>
      <c r="U21" s="20">
        <f t="shared" si="1"/>
        <v>3.7303546758526984E-2</v>
      </c>
      <c r="V21" s="9">
        <f t="shared" si="1"/>
        <v>1.5680835978347574</v>
      </c>
      <c r="W21" s="9">
        <f t="shared" si="1"/>
        <v>-5.5000406242355915E-2</v>
      </c>
      <c r="X21" s="9" t="str">
        <f t="shared" si="1"/>
        <v>n.a.</v>
      </c>
      <c r="Y21" s="9" t="str">
        <f t="shared" si="1"/>
        <v>n.a.</v>
      </c>
    </row>
    <row r="22" spans="1:28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0.2629220896201101</v>
      </c>
      <c r="C22" s="9" t="str">
        <f t="shared" si="0"/>
        <v>n.a.</v>
      </c>
      <c r="D22" s="9">
        <f t="shared" si="0"/>
        <v>5.2100380911625166</v>
      </c>
      <c r="E22" s="9">
        <f t="shared" si="0"/>
        <v>-2.8489955646559983</v>
      </c>
      <c r="F22" s="9" t="str">
        <f t="shared" si="0"/>
        <v>n.a.</v>
      </c>
      <c r="G22" s="9">
        <f t="shared" si="0"/>
        <v>1.2042273115766999</v>
      </c>
      <c r="H22" s="9">
        <f t="shared" si="0"/>
        <v>6.8390032867239547</v>
      </c>
      <c r="I22" s="9" t="str">
        <f t="shared" si="0"/>
        <v>n.a.</v>
      </c>
      <c r="J22" s="21" t="str">
        <f t="shared" si="0"/>
        <v>n.a.</v>
      </c>
      <c r="K22" s="9" t="str">
        <f t="shared" si="0"/>
        <v>n.a.</v>
      </c>
      <c r="L22" s="9">
        <f t="shared" si="0"/>
        <v>-5.4075831317060725</v>
      </c>
      <c r="M22" s="9">
        <f t="shared" si="0"/>
        <v>8.3933669865129623</v>
      </c>
      <c r="N22" s="9">
        <f t="shared" si="0"/>
        <v>-6.9660806623841998</v>
      </c>
      <c r="O22" s="9">
        <f t="shared" si="0"/>
        <v>4.501068388093854</v>
      </c>
      <c r="P22" s="9">
        <f t="shared" si="0"/>
        <v>-5.8868301450295419</v>
      </c>
      <c r="Q22" s="9">
        <f t="shared" si="0"/>
        <v>-17.469895138644766</v>
      </c>
      <c r="R22" s="9">
        <f t="shared" si="0"/>
        <v>11.673216080933212</v>
      </c>
      <c r="S22" s="9" t="str">
        <f t="shared" si="1"/>
        <v>n.a.</v>
      </c>
      <c r="T22" s="9">
        <f t="shared" si="1"/>
        <v>0.50341400349671606</v>
      </c>
      <c r="U22" s="21">
        <f t="shared" si="1"/>
        <v>-0.10529440103593801</v>
      </c>
      <c r="V22" s="9">
        <f t="shared" si="1"/>
        <v>1.1860592242292078</v>
      </c>
      <c r="W22" s="9">
        <f t="shared" si="1"/>
        <v>6.1118958667449874E-2</v>
      </c>
      <c r="X22" s="9" t="str">
        <f t="shared" si="1"/>
        <v>n.a.</v>
      </c>
      <c r="Y22" s="9" t="str">
        <f t="shared" si="1"/>
        <v>n.a.</v>
      </c>
    </row>
    <row r="23" spans="1:28">
      <c r="A23" s="29" t="s">
        <v>24</v>
      </c>
      <c r="B23" s="19">
        <f t="shared" si="2"/>
        <v>1.6167005153322478</v>
      </c>
      <c r="C23" s="9" t="str">
        <f t="shared" si="0"/>
        <v>n.a.</v>
      </c>
      <c r="D23" s="9">
        <f t="shared" si="0"/>
        <v>2.1988785592303106</v>
      </c>
      <c r="E23" s="9">
        <f t="shared" si="0"/>
        <v>-3.7732540884209409</v>
      </c>
      <c r="F23" s="9" t="str">
        <f t="shared" si="0"/>
        <v>n.a.</v>
      </c>
      <c r="G23" s="9">
        <f t="shared" si="0"/>
        <v>-9.653072568028831E-2</v>
      </c>
      <c r="H23" s="9">
        <f t="shared" si="0"/>
        <v>1.8071547370020813</v>
      </c>
      <c r="I23" s="9" t="str">
        <f t="shared" si="0"/>
        <v>n.a.</v>
      </c>
      <c r="J23" s="21" t="str">
        <f t="shared" si="0"/>
        <v>n.a.</v>
      </c>
      <c r="K23" s="9" t="str">
        <f t="shared" si="0"/>
        <v>n.a.</v>
      </c>
      <c r="L23" s="9">
        <f t="shared" si="0"/>
        <v>2.215571948535966</v>
      </c>
      <c r="M23" s="9">
        <f t="shared" si="0"/>
        <v>-2.3175744961772438</v>
      </c>
      <c r="N23" s="9">
        <f t="shared" si="0"/>
        <v>-0.29611523441733789</v>
      </c>
      <c r="O23" s="9">
        <f t="shared" si="0"/>
        <v>4.012581523091896</v>
      </c>
      <c r="P23" s="9">
        <f t="shared" si="0"/>
        <v>5.5833956793103434</v>
      </c>
      <c r="Q23" s="9">
        <f t="shared" si="0"/>
        <v>-0.80938585347353209</v>
      </c>
      <c r="R23" s="9">
        <f t="shared" si="0"/>
        <v>-6.8378834573680543</v>
      </c>
      <c r="S23" s="9" t="str">
        <f t="shared" si="1"/>
        <v>n.a.</v>
      </c>
      <c r="T23" s="9">
        <f t="shared" si="1"/>
        <v>-2.9505677755530701</v>
      </c>
      <c r="U23" s="21">
        <f t="shared" si="1"/>
        <v>8.0122611319488612E-2</v>
      </c>
      <c r="V23" s="9">
        <f t="shared" si="1"/>
        <v>1.6829719148404587</v>
      </c>
      <c r="W23" s="9">
        <f t="shared" si="1"/>
        <v>-8.9809931428319612E-2</v>
      </c>
      <c r="X23" s="9" t="str">
        <f t="shared" si="1"/>
        <v>n.a.</v>
      </c>
      <c r="Y23" s="9" t="str">
        <f t="shared" si="1"/>
        <v>n.a.</v>
      </c>
    </row>
    <row r="27" spans="1:28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8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8">
      <c r="A29" s="5">
        <v>1997</v>
      </c>
      <c r="B29" s="28">
        <f>IF(ISERROR((B5/$B5)*100),"..",(B5/$B5)*100)</f>
        <v>100</v>
      </c>
      <c r="C29" s="22" t="str">
        <f t="shared" ref="C29:Y29" si="3">IF(ISERROR((C5/$B5)*100),"..",(C5/$B5)*100)</f>
        <v>..</v>
      </c>
      <c r="D29" s="24">
        <f t="shared" si="3"/>
        <v>78.7867916579076</v>
      </c>
      <c r="E29" s="24">
        <f t="shared" si="3"/>
        <v>29.442705811443048</v>
      </c>
      <c r="F29" s="24" t="str">
        <f t="shared" si="3"/>
        <v>..</v>
      </c>
      <c r="G29" s="24">
        <f t="shared" si="3"/>
        <v>464.21291146300786</v>
      </c>
      <c r="H29" s="24">
        <f t="shared" si="3"/>
        <v>90.583633759553109</v>
      </c>
      <c r="I29" s="24" t="str">
        <f t="shared" si="3"/>
        <v>..</v>
      </c>
      <c r="J29" s="23" t="str">
        <f t="shared" si="3"/>
        <v>..</v>
      </c>
      <c r="K29" s="24" t="str">
        <f t="shared" si="3"/>
        <v>..</v>
      </c>
      <c r="L29" s="24">
        <f t="shared" si="3"/>
        <v>286.86984732804433</v>
      </c>
      <c r="M29" s="24">
        <f t="shared" si="3"/>
        <v>182.85833470727778</v>
      </c>
      <c r="N29" s="24">
        <f t="shared" si="3"/>
        <v>88.751361609927102</v>
      </c>
      <c r="O29" s="24">
        <f t="shared" si="3"/>
        <v>59.382593171736133</v>
      </c>
      <c r="P29" s="24">
        <f t="shared" si="3"/>
        <v>287.15598188503776</v>
      </c>
      <c r="Q29" s="24">
        <f t="shared" si="3"/>
        <v>1087.366431327808</v>
      </c>
      <c r="R29" s="24">
        <f t="shared" si="3"/>
        <v>501.27718191313829</v>
      </c>
      <c r="S29" s="24" t="str">
        <f t="shared" si="3"/>
        <v>..</v>
      </c>
      <c r="T29" s="24">
        <f t="shared" si="3"/>
        <v>295.17573707688967</v>
      </c>
      <c r="U29" s="23">
        <f t="shared" si="3"/>
        <v>896.88035824152087</v>
      </c>
      <c r="V29" s="24">
        <f t="shared" si="3"/>
        <v>100.49410565855021</v>
      </c>
      <c r="W29" s="24">
        <f t="shared" si="3"/>
        <v>49.707487938895852</v>
      </c>
      <c r="X29" s="24" t="str">
        <f t="shared" si="3"/>
        <v>..</v>
      </c>
      <c r="Y29" s="11" t="str">
        <f t="shared" si="3"/>
        <v>..</v>
      </c>
    </row>
    <row r="30" spans="1:28">
      <c r="A30" s="5">
        <v>1998</v>
      </c>
      <c r="B30" s="28">
        <f t="shared" ref="B30:Y40" si="4">IF(ISERROR((B6/$B6)*100),"..",(B6/$B6)*100)</f>
        <v>100</v>
      </c>
      <c r="C30" s="22" t="str">
        <f t="shared" si="4"/>
        <v>..</v>
      </c>
      <c r="D30" s="24">
        <f t="shared" si="4"/>
        <v>76.329482577415178</v>
      </c>
      <c r="E30" s="24">
        <f t="shared" si="4"/>
        <v>23.099767746675816</v>
      </c>
      <c r="F30" s="24" t="str">
        <f t="shared" si="4"/>
        <v>..</v>
      </c>
      <c r="G30" s="24">
        <f t="shared" si="4"/>
        <v>523.50976456618798</v>
      </c>
      <c r="H30" s="24">
        <f t="shared" si="4"/>
        <v>97.496202636899142</v>
      </c>
      <c r="I30" s="24" t="str">
        <f t="shared" si="4"/>
        <v>..</v>
      </c>
      <c r="J30" s="23" t="str">
        <f t="shared" si="4"/>
        <v>..</v>
      </c>
      <c r="K30" s="24" t="str">
        <f t="shared" si="4"/>
        <v>..</v>
      </c>
      <c r="L30" s="24">
        <f t="shared" si="4"/>
        <v>279.72218368208377</v>
      </c>
      <c r="M30" s="24">
        <f t="shared" si="4"/>
        <v>196.21767868574588</v>
      </c>
      <c r="N30" s="24">
        <f t="shared" si="4"/>
        <v>77.760587925891528</v>
      </c>
      <c r="O30" s="24">
        <f t="shared" si="4"/>
        <v>65.79786668897377</v>
      </c>
      <c r="P30" s="24">
        <f t="shared" si="4"/>
        <v>283.61041916080677</v>
      </c>
      <c r="Q30" s="24">
        <f t="shared" si="4"/>
        <v>684.35634048870008</v>
      </c>
      <c r="R30" s="24">
        <f t="shared" si="4"/>
        <v>608.12455622379935</v>
      </c>
      <c r="S30" s="24" t="str">
        <f t="shared" si="4"/>
        <v>..</v>
      </c>
      <c r="T30" s="24">
        <f t="shared" si="4"/>
        <v>292.70942048330954</v>
      </c>
      <c r="U30" s="23">
        <f t="shared" si="4"/>
        <v>898.09530542542075</v>
      </c>
      <c r="V30" s="24">
        <f t="shared" si="4"/>
        <v>100.29907534385912</v>
      </c>
      <c r="W30" s="24">
        <f t="shared" si="4"/>
        <v>48.124921467301427</v>
      </c>
      <c r="X30" s="24" t="str">
        <f t="shared" si="4"/>
        <v>..</v>
      </c>
      <c r="Y30" s="11" t="str">
        <f t="shared" si="4"/>
        <v>..</v>
      </c>
    </row>
    <row r="31" spans="1:28">
      <c r="A31" s="5">
        <v>1999</v>
      </c>
      <c r="B31" s="28">
        <f t="shared" si="4"/>
        <v>100</v>
      </c>
      <c r="C31" s="22" t="str">
        <f t="shared" si="4"/>
        <v>..</v>
      </c>
      <c r="D31" s="24">
        <f t="shared" si="4"/>
        <v>90.17661485627842</v>
      </c>
      <c r="E31" s="24">
        <f t="shared" si="4"/>
        <v>13.011429256125339</v>
      </c>
      <c r="F31" s="24" t="str">
        <f t="shared" si="4"/>
        <v>..</v>
      </c>
      <c r="G31" s="24">
        <f t="shared" si="4"/>
        <v>595.79194858513131</v>
      </c>
      <c r="H31" s="24">
        <f t="shared" si="4"/>
        <v>109.82237544429354</v>
      </c>
      <c r="I31" s="24" t="str">
        <f t="shared" si="4"/>
        <v>..</v>
      </c>
      <c r="J31" s="23" t="str">
        <f t="shared" si="4"/>
        <v>..</v>
      </c>
      <c r="K31" s="24" t="str">
        <f t="shared" si="4"/>
        <v>..</v>
      </c>
      <c r="L31" s="24">
        <f t="shared" si="4"/>
        <v>281.48012233464203</v>
      </c>
      <c r="M31" s="24">
        <f t="shared" si="4"/>
        <v>219.04237912086703</v>
      </c>
      <c r="N31" s="24">
        <f t="shared" si="4"/>
        <v>67.983293555201783</v>
      </c>
      <c r="O31" s="24">
        <f t="shared" si="4"/>
        <v>67.701868631504951</v>
      </c>
      <c r="P31" s="24">
        <f t="shared" si="4"/>
        <v>262.40150338738835</v>
      </c>
      <c r="Q31" s="24">
        <f t="shared" si="4"/>
        <v>637.99457750776116</v>
      </c>
      <c r="R31" s="24">
        <f t="shared" si="4"/>
        <v>606.58132375080686</v>
      </c>
      <c r="S31" s="24" t="str">
        <f t="shared" si="4"/>
        <v>..</v>
      </c>
      <c r="T31" s="24">
        <f t="shared" si="4"/>
        <v>298.77342146722793</v>
      </c>
      <c r="U31" s="23">
        <f t="shared" si="4"/>
        <v>861.76191675961661</v>
      </c>
      <c r="V31" s="24">
        <f t="shared" si="4"/>
        <v>100.60505553789029</v>
      </c>
      <c r="W31" s="24">
        <f t="shared" si="4"/>
        <v>46.785708145712299</v>
      </c>
      <c r="X31" s="24" t="str">
        <f t="shared" si="4"/>
        <v>..</v>
      </c>
      <c r="Y31" s="11" t="str">
        <f t="shared" si="4"/>
        <v>..</v>
      </c>
    </row>
    <row r="32" spans="1:28">
      <c r="A32" s="5">
        <v>2000</v>
      </c>
      <c r="B32" s="28">
        <f t="shared" si="4"/>
        <v>100</v>
      </c>
      <c r="C32" s="22" t="str">
        <f t="shared" si="4"/>
        <v>..</v>
      </c>
      <c r="D32" s="24">
        <f t="shared" si="4"/>
        <v>91.034052450955684</v>
      </c>
      <c r="E32" s="24">
        <f t="shared" si="4"/>
        <v>26.785424396364842</v>
      </c>
      <c r="F32" s="24" t="str">
        <f t="shared" si="4"/>
        <v>..</v>
      </c>
      <c r="G32" s="24">
        <f t="shared" si="4"/>
        <v>477.41064991191956</v>
      </c>
      <c r="H32" s="24">
        <f t="shared" si="4"/>
        <v>109.6019166260257</v>
      </c>
      <c r="I32" s="24" t="str">
        <f t="shared" si="4"/>
        <v>..</v>
      </c>
      <c r="J32" s="23" t="str">
        <f t="shared" si="4"/>
        <v>..</v>
      </c>
      <c r="K32" s="24" t="str">
        <f t="shared" si="4"/>
        <v>..</v>
      </c>
      <c r="L32" s="24">
        <f t="shared" si="4"/>
        <v>240.89777860655519</v>
      </c>
      <c r="M32" s="24">
        <f t="shared" si="4"/>
        <v>231.04778419000255</v>
      </c>
      <c r="N32" s="24">
        <f t="shared" si="4"/>
        <v>70.905170170329669</v>
      </c>
      <c r="O32" s="24">
        <f t="shared" si="4"/>
        <v>67.235753694977348</v>
      </c>
      <c r="P32" s="24">
        <f t="shared" si="4"/>
        <v>237.4914606498109</v>
      </c>
      <c r="Q32" s="24">
        <f t="shared" si="4"/>
        <v>606.4458651616103</v>
      </c>
      <c r="R32" s="24">
        <f t="shared" si="4"/>
        <v>692.63420321484477</v>
      </c>
      <c r="S32" s="24" t="str">
        <f t="shared" si="4"/>
        <v>..</v>
      </c>
      <c r="T32" s="24">
        <f t="shared" si="4"/>
        <v>297.304872668131</v>
      </c>
      <c r="U32" s="23">
        <f t="shared" si="4"/>
        <v>887.03519961355732</v>
      </c>
      <c r="V32" s="24">
        <f t="shared" si="4"/>
        <v>103.29553835142494</v>
      </c>
      <c r="W32" s="24">
        <f t="shared" si="4"/>
        <v>49.407946992213184</v>
      </c>
      <c r="X32" s="24" t="str">
        <f t="shared" si="4"/>
        <v>..</v>
      </c>
      <c r="Y32" s="11" t="str">
        <f t="shared" si="4"/>
        <v>..</v>
      </c>
    </row>
    <row r="33" spans="1:25">
      <c r="A33" s="5">
        <v>2001</v>
      </c>
      <c r="B33" s="28">
        <f t="shared" si="4"/>
        <v>100</v>
      </c>
      <c r="C33" s="22" t="str">
        <f t="shared" si="4"/>
        <v>..</v>
      </c>
      <c r="D33" s="24">
        <f t="shared" si="4"/>
        <v>98.403704340166414</v>
      </c>
      <c r="E33" s="24">
        <f t="shared" si="4"/>
        <v>26.996081203769645</v>
      </c>
      <c r="F33" s="24" t="str">
        <f t="shared" si="4"/>
        <v>..</v>
      </c>
      <c r="G33" s="24">
        <f t="shared" si="4"/>
        <v>484.66616824644444</v>
      </c>
      <c r="H33" s="24">
        <f t="shared" si="4"/>
        <v>107.59754061755562</v>
      </c>
      <c r="I33" s="24" t="str">
        <f t="shared" si="4"/>
        <v>..</v>
      </c>
      <c r="J33" s="23" t="str">
        <f t="shared" si="4"/>
        <v>..</v>
      </c>
      <c r="K33" s="24" t="str">
        <f t="shared" si="4"/>
        <v>..</v>
      </c>
      <c r="L33" s="24">
        <f t="shared" si="4"/>
        <v>233.94160278731641</v>
      </c>
      <c r="M33" s="24">
        <f t="shared" si="4"/>
        <v>222.60087851927599</v>
      </c>
      <c r="N33" s="24">
        <f t="shared" si="4"/>
        <v>67.914813708016396</v>
      </c>
      <c r="O33" s="24">
        <f t="shared" si="4"/>
        <v>70.538218426756856</v>
      </c>
      <c r="P33" s="24">
        <f t="shared" si="4"/>
        <v>239.11634403074956</v>
      </c>
      <c r="Q33" s="24">
        <f t="shared" si="4"/>
        <v>605.70890967971422</v>
      </c>
      <c r="R33" s="24">
        <f t="shared" si="4"/>
        <v>648.4337848002283</v>
      </c>
      <c r="S33" s="24" t="str">
        <f t="shared" si="4"/>
        <v>..</v>
      </c>
      <c r="T33" s="24">
        <f t="shared" si="4"/>
        <v>284.18964687535293</v>
      </c>
      <c r="U33" s="23">
        <f t="shared" si="4"/>
        <v>873.17662256192909</v>
      </c>
      <c r="V33" s="24">
        <f t="shared" si="4"/>
        <v>103.71456420129464</v>
      </c>
      <c r="W33" s="24">
        <f t="shared" si="4"/>
        <v>48.417992313669103</v>
      </c>
      <c r="X33" s="24" t="str">
        <f t="shared" si="4"/>
        <v>..</v>
      </c>
      <c r="Y33" s="11" t="str">
        <f t="shared" si="4"/>
        <v>..</v>
      </c>
    </row>
    <row r="34" spans="1:25">
      <c r="A34" s="5">
        <v>2002</v>
      </c>
      <c r="B34" s="28">
        <f t="shared" si="4"/>
        <v>100</v>
      </c>
      <c r="C34" s="22" t="str">
        <f t="shared" si="4"/>
        <v>..</v>
      </c>
      <c r="D34" s="24">
        <f t="shared" si="4"/>
        <v>95.374530184151425</v>
      </c>
      <c r="E34" s="24">
        <f t="shared" si="4"/>
        <v>26.765462884516459</v>
      </c>
      <c r="F34" s="24" t="str">
        <f t="shared" si="4"/>
        <v>..</v>
      </c>
      <c r="G34" s="24">
        <f t="shared" si="4"/>
        <v>478.03494707374955</v>
      </c>
      <c r="H34" s="24">
        <f t="shared" si="4"/>
        <v>117.10063080552592</v>
      </c>
      <c r="I34" s="24" t="str">
        <f t="shared" si="4"/>
        <v>..</v>
      </c>
      <c r="J34" s="23" t="str">
        <f t="shared" si="4"/>
        <v>..</v>
      </c>
      <c r="K34" s="24" t="str">
        <f t="shared" si="4"/>
        <v>..</v>
      </c>
      <c r="L34" s="24">
        <f t="shared" si="4"/>
        <v>244.1455467927392</v>
      </c>
      <c r="M34" s="24">
        <f t="shared" si="4"/>
        <v>211.52105398512441</v>
      </c>
      <c r="N34" s="24">
        <f t="shared" si="4"/>
        <v>64.424857287957565</v>
      </c>
      <c r="O34" s="24">
        <f t="shared" si="4"/>
        <v>71.067201298053888</v>
      </c>
      <c r="P34" s="24">
        <f t="shared" si="4"/>
        <v>230.82837433721335</v>
      </c>
      <c r="Q34" s="24">
        <f t="shared" si="4"/>
        <v>593.12740571663835</v>
      </c>
      <c r="R34" s="24">
        <f t="shared" si="4"/>
        <v>740.34590055074523</v>
      </c>
      <c r="S34" s="24" t="str">
        <f t="shared" si="4"/>
        <v>..</v>
      </c>
      <c r="T34" s="24">
        <f t="shared" si="4"/>
        <v>281.03678486652279</v>
      </c>
      <c r="U34" s="23">
        <f t="shared" si="4"/>
        <v>877.98412871532548</v>
      </c>
      <c r="V34" s="24">
        <f t="shared" si="4"/>
        <v>103.93607465426804</v>
      </c>
      <c r="W34" s="24">
        <f t="shared" si="4"/>
        <v>51.051542437347699</v>
      </c>
      <c r="X34" s="24" t="str">
        <f t="shared" si="4"/>
        <v>..</v>
      </c>
      <c r="Y34" s="11" t="str">
        <f t="shared" si="4"/>
        <v>..</v>
      </c>
    </row>
    <row r="35" spans="1:25">
      <c r="A35" s="5">
        <v>2003</v>
      </c>
      <c r="B35" s="28">
        <f t="shared" si="4"/>
        <v>100</v>
      </c>
      <c r="C35" s="22" t="str">
        <f t="shared" si="4"/>
        <v>..</v>
      </c>
      <c r="D35" s="24">
        <f t="shared" si="4"/>
        <v>96.772046282177314</v>
      </c>
      <c r="E35" s="24">
        <f t="shared" si="4"/>
        <v>23.960760726487496</v>
      </c>
      <c r="F35" s="24" t="str">
        <f t="shared" si="4"/>
        <v>..</v>
      </c>
      <c r="G35" s="24">
        <f t="shared" si="4"/>
        <v>501.31039161662471</v>
      </c>
      <c r="H35" s="24">
        <f t="shared" si="4"/>
        <v>115.68751788009732</v>
      </c>
      <c r="I35" s="24" t="str">
        <f t="shared" si="4"/>
        <v>..</v>
      </c>
      <c r="J35" s="23" t="str">
        <f t="shared" si="4"/>
        <v>..</v>
      </c>
      <c r="K35" s="24" t="str">
        <f t="shared" si="4"/>
        <v>..</v>
      </c>
      <c r="L35" s="24">
        <f t="shared" si="4"/>
        <v>250.96336500742288</v>
      </c>
      <c r="M35" s="24">
        <f t="shared" si="4"/>
        <v>204.98931511730382</v>
      </c>
      <c r="N35" s="24">
        <f t="shared" si="4"/>
        <v>67.802009868627863</v>
      </c>
      <c r="O35" s="24">
        <f t="shared" si="4"/>
        <v>70.895874913292602</v>
      </c>
      <c r="P35" s="24">
        <f t="shared" si="4"/>
        <v>234.21726646635537</v>
      </c>
      <c r="Q35" s="24">
        <f t="shared" si="4"/>
        <v>601.24131983575273</v>
      </c>
      <c r="R35" s="24">
        <f t="shared" si="4"/>
        <v>746.52326753126533</v>
      </c>
      <c r="S35" s="24" t="str">
        <f t="shared" si="4"/>
        <v>..</v>
      </c>
      <c r="T35" s="24">
        <f t="shared" si="4"/>
        <v>278.63173199389098</v>
      </c>
      <c r="U35" s="23">
        <f t="shared" si="4"/>
        <v>784.761630647326</v>
      </c>
      <c r="V35" s="24">
        <f t="shared" si="4"/>
        <v>103.88779408700756</v>
      </c>
      <c r="W35" s="24">
        <f t="shared" si="4"/>
        <v>49.002659265309617</v>
      </c>
      <c r="X35" s="24" t="str">
        <f t="shared" si="4"/>
        <v>..</v>
      </c>
      <c r="Y35" s="11" t="str">
        <f t="shared" si="4"/>
        <v>..</v>
      </c>
    </row>
    <row r="36" spans="1:25">
      <c r="A36" s="5">
        <v>2004</v>
      </c>
      <c r="B36" s="28">
        <f t="shared" si="4"/>
        <v>100</v>
      </c>
      <c r="C36" s="22" t="str">
        <f t="shared" si="4"/>
        <v>..</v>
      </c>
      <c r="D36" s="24">
        <f t="shared" si="4"/>
        <v>88.12841231521864</v>
      </c>
      <c r="E36" s="24">
        <f t="shared" si="4"/>
        <v>21.137401072556887</v>
      </c>
      <c r="F36" s="24" t="str">
        <f t="shared" si="4"/>
        <v>..</v>
      </c>
      <c r="G36" s="24">
        <f t="shared" si="4"/>
        <v>499.16966868844071</v>
      </c>
      <c r="H36" s="24">
        <f t="shared" si="4"/>
        <v>127.5913288459394</v>
      </c>
      <c r="I36" s="24" t="str">
        <f t="shared" si="4"/>
        <v>..</v>
      </c>
      <c r="J36" s="23" t="str">
        <f t="shared" si="4"/>
        <v>..</v>
      </c>
      <c r="K36" s="24" t="str">
        <f t="shared" si="4"/>
        <v>..</v>
      </c>
      <c r="L36" s="24">
        <f t="shared" si="4"/>
        <v>251.6359321756965</v>
      </c>
      <c r="M36" s="24">
        <f t="shared" si="4"/>
        <v>185.42429821387165</v>
      </c>
      <c r="N36" s="24">
        <f t="shared" si="4"/>
        <v>68.507267677275436</v>
      </c>
      <c r="O36" s="24">
        <f t="shared" si="4"/>
        <v>70.664326171024243</v>
      </c>
      <c r="P36" s="24">
        <f t="shared" si="4"/>
        <v>237.25919734137696</v>
      </c>
      <c r="Q36" s="24">
        <f t="shared" si="4"/>
        <v>600.30061249245762</v>
      </c>
      <c r="R36" s="24">
        <f t="shared" si="4"/>
        <v>664.58427828436822</v>
      </c>
      <c r="S36" s="24" t="str">
        <f t="shared" si="4"/>
        <v>..</v>
      </c>
      <c r="T36" s="24">
        <f t="shared" si="4"/>
        <v>259.27691738988477</v>
      </c>
      <c r="U36" s="23">
        <f t="shared" si="4"/>
        <v>806.93023999851277</v>
      </c>
      <c r="V36" s="24">
        <f t="shared" si="4"/>
        <v>103.91452397753976</v>
      </c>
      <c r="W36" s="24">
        <f t="shared" si="4"/>
        <v>49.433199406393641</v>
      </c>
      <c r="X36" s="24" t="str">
        <f t="shared" si="4"/>
        <v>..</v>
      </c>
      <c r="Y36" s="11" t="str">
        <f t="shared" si="4"/>
        <v>..</v>
      </c>
    </row>
    <row r="37" spans="1:25">
      <c r="A37" s="5">
        <v>2005</v>
      </c>
      <c r="B37" s="28">
        <f t="shared" si="4"/>
        <v>100</v>
      </c>
      <c r="C37" s="22" t="str">
        <f t="shared" si="4"/>
        <v>..</v>
      </c>
      <c r="D37" s="24">
        <f t="shared" si="4"/>
        <v>88.268721141988934</v>
      </c>
      <c r="E37" s="24">
        <f t="shared" si="4"/>
        <v>22.871542337000363</v>
      </c>
      <c r="F37" s="24" t="str">
        <f t="shared" si="4"/>
        <v>..</v>
      </c>
      <c r="G37" s="24">
        <f t="shared" si="4"/>
        <v>460.09584231529959</v>
      </c>
      <c r="H37" s="24">
        <f t="shared" si="4"/>
        <v>126.83676464978744</v>
      </c>
      <c r="I37" s="24" t="str">
        <f t="shared" si="4"/>
        <v>..</v>
      </c>
      <c r="J37" s="23" t="str">
        <f t="shared" si="4"/>
        <v>..</v>
      </c>
      <c r="K37" s="24" t="str">
        <f t="shared" si="4"/>
        <v>..</v>
      </c>
      <c r="L37" s="24">
        <f t="shared" si="4"/>
        <v>249.74167782906557</v>
      </c>
      <c r="M37" s="24">
        <f t="shared" si="4"/>
        <v>174.62762816360714</v>
      </c>
      <c r="N37" s="24">
        <f t="shared" si="4"/>
        <v>64.254627354395609</v>
      </c>
      <c r="O37" s="24">
        <f t="shared" si="4"/>
        <v>78.115798721522935</v>
      </c>
      <c r="P37" s="24">
        <f t="shared" si="4"/>
        <v>246.0048177965715</v>
      </c>
      <c r="Q37" s="24">
        <f t="shared" si="4"/>
        <v>575.13712534360911</v>
      </c>
      <c r="R37" s="24">
        <f t="shared" si="4"/>
        <v>577.5526692761365</v>
      </c>
      <c r="S37" s="24" t="str">
        <f t="shared" si="4"/>
        <v>..</v>
      </c>
      <c r="T37" s="24">
        <f t="shared" si="4"/>
        <v>253.89154485667245</v>
      </c>
      <c r="U37" s="23">
        <f t="shared" si="4"/>
        <v>742.94009464834846</v>
      </c>
      <c r="V37" s="24">
        <f t="shared" si="4"/>
        <v>103.94479990711922</v>
      </c>
      <c r="W37" s="24">
        <f t="shared" si="4"/>
        <v>50.286748838479376</v>
      </c>
      <c r="X37" s="24" t="str">
        <f t="shared" si="4"/>
        <v>..</v>
      </c>
      <c r="Y37" s="11" t="str">
        <f t="shared" si="4"/>
        <v>..</v>
      </c>
    </row>
    <row r="38" spans="1:25">
      <c r="A38" s="5">
        <v>2006</v>
      </c>
      <c r="B38" s="28">
        <f t="shared" si="4"/>
        <v>100</v>
      </c>
      <c r="C38" s="22" t="str">
        <f t="shared" si="4"/>
        <v>..</v>
      </c>
      <c r="D38" s="24">
        <f t="shared" si="4"/>
        <v>91.036443345791213</v>
      </c>
      <c r="E38" s="24">
        <f t="shared" si="4"/>
        <v>22.005300675854397</v>
      </c>
      <c r="F38" s="24" t="str">
        <f t="shared" si="4"/>
        <v>..</v>
      </c>
      <c r="G38" s="24">
        <f t="shared" si="4"/>
        <v>440.59483954179586</v>
      </c>
      <c r="H38" s="24">
        <f t="shared" si="4"/>
        <v>117.97443387230875</v>
      </c>
      <c r="I38" s="24" t="str">
        <f t="shared" si="4"/>
        <v>..</v>
      </c>
      <c r="J38" s="23" t="str">
        <f t="shared" si="4"/>
        <v>..</v>
      </c>
      <c r="K38" s="24" t="str">
        <f t="shared" si="4"/>
        <v>..</v>
      </c>
      <c r="L38" s="24">
        <f t="shared" si="4"/>
        <v>267.4681655736963</v>
      </c>
      <c r="M38" s="24">
        <f t="shared" si="4"/>
        <v>173.96130218892628</v>
      </c>
      <c r="N38" s="24">
        <f t="shared" si="4"/>
        <v>61.294067764534944</v>
      </c>
      <c r="O38" s="24">
        <f t="shared" si="4"/>
        <v>77.682116687133458</v>
      </c>
      <c r="P38" s="24">
        <f t="shared" si="4"/>
        <v>256.75034602548999</v>
      </c>
      <c r="Q38" s="24">
        <f t="shared" si="4"/>
        <v>554.29673071128479</v>
      </c>
      <c r="R38" s="24">
        <f t="shared" si="4"/>
        <v>545.91466754027772</v>
      </c>
      <c r="S38" s="24" t="str">
        <f t="shared" si="4"/>
        <v>..</v>
      </c>
      <c r="T38" s="24">
        <f t="shared" si="4"/>
        <v>238.36047710486076</v>
      </c>
      <c r="U38" s="23">
        <f t="shared" si="4"/>
        <v>761.24262947042428</v>
      </c>
      <c r="V38" s="24">
        <f t="shared" si="4"/>
        <v>103.92125604441999</v>
      </c>
      <c r="W38" s="24">
        <f t="shared" si="4"/>
        <v>47.410338919942738</v>
      </c>
      <c r="X38" s="24" t="str">
        <f t="shared" si="4"/>
        <v>..</v>
      </c>
      <c r="Y38" s="11" t="str">
        <f t="shared" si="4"/>
        <v>..</v>
      </c>
    </row>
    <row r="39" spans="1:25">
      <c r="A39" s="5">
        <v>2007</v>
      </c>
      <c r="B39" s="28">
        <f t="shared" si="4"/>
        <v>100</v>
      </c>
      <c r="C39" s="22" t="str">
        <f t="shared" si="4"/>
        <v>..</v>
      </c>
      <c r="D39" s="24">
        <f t="shared" si="4"/>
        <v>81.03947653451992</v>
      </c>
      <c r="E39" s="24">
        <f t="shared" si="4"/>
        <v>25.596577077404742</v>
      </c>
      <c r="F39" s="24" t="str">
        <f t="shared" si="4"/>
        <v>..</v>
      </c>
      <c r="G39" s="24">
        <f t="shared" si="4"/>
        <v>401.7658830881399</v>
      </c>
      <c r="H39" s="24">
        <f t="shared" si="4"/>
        <v>108.33104382895687</v>
      </c>
      <c r="I39" s="24" t="str">
        <f t="shared" si="4"/>
        <v>..</v>
      </c>
      <c r="J39" s="23" t="str">
        <f t="shared" si="4"/>
        <v>..</v>
      </c>
      <c r="K39" s="24" t="str">
        <f t="shared" si="4"/>
        <v>..</v>
      </c>
      <c r="L39" s="24">
        <f t="shared" si="4"/>
        <v>272.38487960761762</v>
      </c>
      <c r="M39" s="24">
        <f t="shared" si="4"/>
        <v>166.50463926090663</v>
      </c>
      <c r="N39" s="24">
        <f t="shared" si="4"/>
        <v>59.261137488436702</v>
      </c>
      <c r="O39" s="24">
        <f t="shared" si="4"/>
        <v>74.113609592531304</v>
      </c>
      <c r="P39" s="24">
        <f t="shared" si="4"/>
        <v>269.61156942208572</v>
      </c>
      <c r="Q39" s="24">
        <f t="shared" si="4"/>
        <v>481.75231623807616</v>
      </c>
      <c r="R39" s="24">
        <f t="shared" si="4"/>
        <v>362.29352753785696</v>
      </c>
      <c r="S39" s="24" t="str">
        <f t="shared" si="4"/>
        <v>..</v>
      </c>
      <c r="T39" s="24">
        <f t="shared" si="4"/>
        <v>223.76445205467274</v>
      </c>
      <c r="U39" s="23">
        <f t="shared" si="4"/>
        <v>771.35711667521173</v>
      </c>
      <c r="V39" s="24">
        <f t="shared" si="4"/>
        <v>104.12769946324943</v>
      </c>
      <c r="W39" s="24">
        <f t="shared" si="4"/>
        <v>49.582321181538362</v>
      </c>
      <c r="X39" s="24" t="str">
        <f t="shared" si="4"/>
        <v>..</v>
      </c>
      <c r="Y39" s="11" t="str">
        <f t="shared" si="4"/>
        <v>..</v>
      </c>
    </row>
    <row r="40" spans="1:25">
      <c r="A40" s="5">
        <v>2008</v>
      </c>
      <c r="B40" s="28">
        <f t="shared" si="4"/>
        <v>100</v>
      </c>
      <c r="C40" s="22" t="str">
        <f t="shared" si="4"/>
        <v>..</v>
      </c>
      <c r="D40" s="24">
        <f t="shared" si="4"/>
        <v>89.888973343722725</v>
      </c>
      <c r="E40" s="24">
        <f t="shared" si="4"/>
        <v>28.175867483231936</v>
      </c>
      <c r="F40" s="24" t="str">
        <f t="shared" si="4"/>
        <v>..</v>
      </c>
      <c r="G40" s="24">
        <f t="shared" si="4"/>
        <v>378.46490353659846</v>
      </c>
      <c r="H40" s="24">
        <f t="shared" si="4"/>
        <v>105.34536220172302</v>
      </c>
      <c r="I40" s="24" t="str">
        <f t="shared" si="4"/>
        <v>..</v>
      </c>
      <c r="J40" s="23" t="str">
        <f t="shared" si="4"/>
        <v>..</v>
      </c>
      <c r="K40" s="24" t="str">
        <f t="shared" si="4"/>
        <v>..</v>
      </c>
      <c r="L40" s="24">
        <f t="shared" si="4"/>
        <v>269.36346094876978</v>
      </c>
      <c r="M40" s="24">
        <f t="shared" si="4"/>
        <v>156.4938034829824</v>
      </c>
      <c r="N40" s="24">
        <f t="shared" si="4"/>
        <v>56.390367323880461</v>
      </c>
      <c r="O40" s="24">
        <f t="shared" si="4"/>
        <v>75.576965831900793</v>
      </c>
      <c r="P40" s="24">
        <f t="shared" si="4"/>
        <v>270.37339949886911</v>
      </c>
      <c r="Q40" s="24">
        <f t="shared" ref="Q40:Y40" si="5">IF(ISERROR((Q16/$B16)*100),"..",(Q16/$B16)*100)</f>
        <v>451.7688866287898</v>
      </c>
      <c r="R40" s="24">
        <f t="shared" si="5"/>
        <v>330.42691360318014</v>
      </c>
      <c r="S40" s="24" t="str">
        <f t="shared" si="5"/>
        <v>..</v>
      </c>
      <c r="T40" s="24">
        <f t="shared" si="5"/>
        <v>208.10824616956208</v>
      </c>
      <c r="U40" s="23">
        <f t="shared" si="5"/>
        <v>753.03041931531448</v>
      </c>
      <c r="V40" s="24">
        <f t="shared" si="5"/>
        <v>104.15138926177123</v>
      </c>
      <c r="W40" s="24">
        <f t="shared" si="5"/>
        <v>49.976258742593629</v>
      </c>
      <c r="X40" s="24" t="str">
        <f t="shared" si="5"/>
        <v>..</v>
      </c>
      <c r="Y40" s="11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 t="str">
        <f t="shared" si="6"/>
        <v>..</v>
      </c>
      <c r="D41" s="24">
        <f t="shared" si="6"/>
        <v>89.105177045283625</v>
      </c>
      <c r="E41" s="24">
        <f t="shared" si="6"/>
        <v>22.046494291816071</v>
      </c>
      <c r="F41" s="24" t="str">
        <f t="shared" si="6"/>
        <v>..</v>
      </c>
      <c r="G41" s="24">
        <f t="shared" si="6"/>
        <v>416.77595495290933</v>
      </c>
      <c r="H41" s="24">
        <f t="shared" si="6"/>
        <v>101.84059119388922</v>
      </c>
      <c r="I41" s="24" t="str">
        <f t="shared" si="6"/>
        <v>..</v>
      </c>
      <c r="J41" s="23" t="str">
        <f t="shared" si="6"/>
        <v>..</v>
      </c>
      <c r="K41" s="24" t="str">
        <f t="shared" si="6"/>
        <v>..</v>
      </c>
      <c r="L41" s="24">
        <f t="shared" si="6"/>
        <v>256.11708711077404</v>
      </c>
      <c r="M41" s="24">
        <f t="shared" si="6"/>
        <v>153.45692236421806</v>
      </c>
      <c r="N41" s="24">
        <f t="shared" si="6"/>
        <v>57.025920294260338</v>
      </c>
      <c r="O41" s="24">
        <f t="shared" si="6"/>
        <v>84.139839028790647</v>
      </c>
      <c r="P41" s="24">
        <f t="shared" si="6"/>
        <v>312.74037865023502</v>
      </c>
      <c r="Q41" s="24">
        <f t="shared" si="6"/>
        <v>496.64382047105119</v>
      </c>
      <c r="R41" s="24">
        <f t="shared" si="6"/>
        <v>288.10366036207313</v>
      </c>
      <c r="S41" s="24" t="str">
        <f t="shared" si="6"/>
        <v>..</v>
      </c>
      <c r="T41" s="24">
        <f t="shared" si="6"/>
        <v>195.73242010903203</v>
      </c>
      <c r="U41" s="23">
        <f t="shared" si="6"/>
        <v>774.78164211426235</v>
      </c>
      <c r="V41" s="24">
        <f t="shared" si="6"/>
        <v>104.05953049548393</v>
      </c>
      <c r="W41" s="24">
        <f t="shared" si="6"/>
        <v>44.377724203116713</v>
      </c>
      <c r="X41" s="24" t="str">
        <f t="shared" si="6"/>
        <v>..</v>
      </c>
      <c r="Y41" s="11" t="str">
        <f t="shared" si="6"/>
        <v>..</v>
      </c>
    </row>
    <row r="42" spans="1:25">
      <c r="A42" s="5">
        <v>2010</v>
      </c>
      <c r="B42" s="28">
        <f t="shared" si="6"/>
        <v>100</v>
      </c>
      <c r="C42" s="22" t="str">
        <f t="shared" si="6"/>
        <v>..</v>
      </c>
      <c r="D42" s="24">
        <f t="shared" si="6"/>
        <v>96.38607283215886</v>
      </c>
      <c r="E42" s="24">
        <f t="shared" si="6"/>
        <v>15.531222248516046</v>
      </c>
      <c r="F42" s="24" t="str">
        <f t="shared" si="6"/>
        <v>..</v>
      </c>
      <c r="G42" s="24">
        <f t="shared" si="6"/>
        <v>402.76053491033366</v>
      </c>
      <c r="H42" s="24">
        <f t="shared" si="6"/>
        <v>111.67353327804619</v>
      </c>
      <c r="I42" s="24" t="str">
        <f t="shared" si="6"/>
        <v>..</v>
      </c>
      <c r="J42" s="23" t="str">
        <f t="shared" si="6"/>
        <v>..</v>
      </c>
      <c r="K42" s="24" t="str">
        <f t="shared" si="6"/>
        <v>..</v>
      </c>
      <c r="L42" s="24">
        <f t="shared" si="6"/>
        <v>255.47742667545998</v>
      </c>
      <c r="M42" s="24">
        <f t="shared" si="6"/>
        <v>155.67370550681633</v>
      </c>
      <c r="N42" s="24">
        <f t="shared" si="6"/>
        <v>58.633768952557283</v>
      </c>
      <c r="O42" s="24">
        <f t="shared" si="6"/>
        <v>84.880540939869789</v>
      </c>
      <c r="P42" s="24">
        <f t="shared" si="6"/>
        <v>348.29990688639703</v>
      </c>
      <c r="Q42" s="24">
        <f t="shared" si="6"/>
        <v>476.26310461684398</v>
      </c>
      <c r="R42" s="24">
        <f t="shared" si="6"/>
        <v>290.56714588656376</v>
      </c>
      <c r="S42" s="24" t="str">
        <f t="shared" si="6"/>
        <v>..</v>
      </c>
      <c r="T42" s="24">
        <f t="shared" si="6"/>
        <v>187.7072830352223</v>
      </c>
      <c r="U42" s="23">
        <f t="shared" si="6"/>
        <v>761.67245215151934</v>
      </c>
      <c r="V42" s="24">
        <f t="shared" si="6"/>
        <v>103.97118171471132</v>
      </c>
      <c r="W42" s="24">
        <f t="shared" si="6"/>
        <v>41.710343561374465</v>
      </c>
      <c r="X42" s="24" t="str">
        <f t="shared" si="6"/>
        <v>..</v>
      </c>
      <c r="Y42" s="11" t="str">
        <f t="shared" si="6"/>
        <v>..</v>
      </c>
    </row>
    <row r="44" spans="1:25">
      <c r="B44" s="1" t="s">
        <v>20</v>
      </c>
      <c r="C44" s="1" t="s">
        <v>132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132</v>
      </c>
      <c r="W45" s="1" t="s">
        <v>35</v>
      </c>
    </row>
    <row r="46" spans="1:25">
      <c r="V46" s="1" t="s">
        <v>20</v>
      </c>
      <c r="W46" s="1" t="s">
        <v>132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/>
  </sheetPr>
  <dimension ref="A1:L44"/>
  <sheetViews>
    <sheetView zoomScaleNormal="100" workbookViewId="0"/>
  </sheetViews>
  <sheetFormatPr defaultRowHeight="11.25"/>
  <cols>
    <col min="1" max="1" width="9.140625" style="1" customWidth="1"/>
    <col min="2" max="12" width="12.7109375" style="1" customWidth="1"/>
    <col min="13" max="16384" width="9.140625" style="1"/>
  </cols>
  <sheetData>
    <row r="1" spans="1:12" ht="12.75">
      <c r="B1" s="7" t="str">
        <f>'Table of Contents'!B97</f>
        <v>Table 73: Nominal GDP, Provincial Comparison, Business Sector Industries, 1997-2007</v>
      </c>
    </row>
    <row r="3" spans="1:12" ht="22.5">
      <c r="A3" s="4"/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</row>
    <row r="4" spans="1:12">
      <c r="A4" s="5"/>
      <c r="B4" s="80" t="s">
        <v>61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>
      <c r="A5" s="5">
        <v>1997</v>
      </c>
      <c r="B5" s="39">
        <v>612236.23800000001</v>
      </c>
      <c r="C5" s="39">
        <v>5857.7030000000004</v>
      </c>
      <c r="D5" s="39">
        <v>1565.0650000000001</v>
      </c>
      <c r="E5" s="39">
        <v>11779.777</v>
      </c>
      <c r="F5" s="39">
        <v>10456.764999999999</v>
      </c>
      <c r="G5" s="39">
        <v>129866.516</v>
      </c>
      <c r="H5" s="39">
        <v>252119.50700000001</v>
      </c>
      <c r="I5" s="39">
        <v>19319.743999999999</v>
      </c>
      <c r="J5" s="39">
        <v>20145.605</v>
      </c>
      <c r="K5" s="39">
        <v>82694.932000000001</v>
      </c>
      <c r="L5" s="39">
        <v>76094.623999999996</v>
      </c>
    </row>
    <row r="6" spans="1:12">
      <c r="A6" s="5">
        <v>1998</v>
      </c>
      <c r="B6" s="39">
        <v>636758.39599999995</v>
      </c>
      <c r="C6" s="39">
        <v>6392.732</v>
      </c>
      <c r="D6" s="39">
        <v>1699.4010000000001</v>
      </c>
      <c r="E6" s="39">
        <v>12616.018</v>
      </c>
      <c r="F6" s="39">
        <v>11063.53</v>
      </c>
      <c r="G6" s="39">
        <v>137079.64000000001</v>
      </c>
      <c r="H6" s="39">
        <v>266915.359</v>
      </c>
      <c r="I6" s="39">
        <v>20226.909</v>
      </c>
      <c r="J6" s="39">
        <v>20390.374</v>
      </c>
      <c r="K6" s="39">
        <v>81806.09</v>
      </c>
      <c r="L6" s="39">
        <v>76419.505999999994</v>
      </c>
    </row>
    <row r="7" spans="1:12">
      <c r="A7" s="5">
        <v>1999</v>
      </c>
      <c r="B7" s="39">
        <v>691739.99899999995</v>
      </c>
      <c r="C7" s="39">
        <v>7171.8969999999999</v>
      </c>
      <c r="D7" s="39">
        <v>1797.806</v>
      </c>
      <c r="E7" s="39">
        <v>13788.072</v>
      </c>
      <c r="F7" s="39">
        <v>12146.332</v>
      </c>
      <c r="G7" s="39">
        <v>148562.89499999999</v>
      </c>
      <c r="H7" s="39">
        <v>293107.71500000003</v>
      </c>
      <c r="I7" s="39">
        <v>20997.645</v>
      </c>
      <c r="J7" s="39">
        <v>21406.044000000002</v>
      </c>
      <c r="K7" s="39">
        <v>89925.601999999999</v>
      </c>
      <c r="L7" s="39">
        <v>80444.546000000002</v>
      </c>
    </row>
    <row r="8" spans="1:12">
      <c r="A8" s="5">
        <v>2000</v>
      </c>
      <c r="B8" s="39">
        <v>769682.72499999998</v>
      </c>
      <c r="C8" s="39">
        <v>8590.83</v>
      </c>
      <c r="D8" s="39">
        <v>1896.923</v>
      </c>
      <c r="E8" s="39">
        <v>15059.302</v>
      </c>
      <c r="F8" s="39">
        <v>12872.197</v>
      </c>
      <c r="G8" s="39">
        <v>159136.56200000001</v>
      </c>
      <c r="H8" s="39">
        <v>318009.52</v>
      </c>
      <c r="I8" s="39">
        <v>22509.489000000001</v>
      </c>
      <c r="J8" s="39">
        <v>24269.442999999999</v>
      </c>
      <c r="K8" s="39">
        <v>115786.041</v>
      </c>
      <c r="L8" s="39">
        <v>88866.898000000001</v>
      </c>
    </row>
    <row r="9" spans="1:12">
      <c r="A9" s="5">
        <v>2001</v>
      </c>
      <c r="B9" s="39">
        <v>792599.78099999996</v>
      </c>
      <c r="C9" s="39">
        <v>8637.3119999999999</v>
      </c>
      <c r="D9" s="39">
        <v>1966.4280000000001</v>
      </c>
      <c r="E9" s="39">
        <v>15891.797</v>
      </c>
      <c r="F9" s="39">
        <v>13230.779</v>
      </c>
      <c r="G9" s="39">
        <v>163671.59700000001</v>
      </c>
      <c r="H9" s="39">
        <v>326446.239</v>
      </c>
      <c r="I9" s="39">
        <v>23207.008999999998</v>
      </c>
      <c r="J9" s="39">
        <v>23339.156999999999</v>
      </c>
      <c r="K9" s="39">
        <v>123714.355</v>
      </c>
      <c r="L9" s="39">
        <v>89374.66</v>
      </c>
    </row>
    <row r="10" spans="1:12">
      <c r="A10" s="5">
        <v>2002</v>
      </c>
      <c r="B10" s="39">
        <v>815694.74199999997</v>
      </c>
      <c r="C10" s="39">
        <v>10571.637000000001</v>
      </c>
      <c r="D10" s="39">
        <v>2085.9110000000001</v>
      </c>
      <c r="E10" s="39">
        <v>16350.397000000001</v>
      </c>
      <c r="F10" s="39">
        <v>13291.933999999999</v>
      </c>
      <c r="G10" s="39">
        <v>169118.62</v>
      </c>
      <c r="H10" s="39">
        <v>343311.76500000001</v>
      </c>
      <c r="I10" s="39">
        <v>23789.834999999999</v>
      </c>
      <c r="J10" s="39">
        <v>24415.945</v>
      </c>
      <c r="K10" s="39">
        <v>118007.829</v>
      </c>
      <c r="L10" s="39">
        <v>91638.331000000006</v>
      </c>
    </row>
    <row r="11" spans="1:12">
      <c r="A11" s="5">
        <v>2003</v>
      </c>
      <c r="B11" s="39">
        <v>861696.50800000003</v>
      </c>
      <c r="C11" s="39">
        <v>11930.825999999999</v>
      </c>
      <c r="D11" s="39">
        <v>2108.1149999999998</v>
      </c>
      <c r="E11" s="39">
        <v>17517.977999999999</v>
      </c>
      <c r="F11" s="39">
        <v>14023.358</v>
      </c>
      <c r="G11" s="39">
        <v>174609.00399999999</v>
      </c>
      <c r="H11" s="39">
        <v>354456.67</v>
      </c>
      <c r="I11" s="39">
        <v>24271.386999999999</v>
      </c>
      <c r="J11" s="39">
        <v>26249.79</v>
      </c>
      <c r="K11" s="39">
        <v>135651.606</v>
      </c>
      <c r="L11" s="39">
        <v>97177.277000000002</v>
      </c>
    </row>
    <row r="12" spans="1:12">
      <c r="A12" s="5">
        <v>2004</v>
      </c>
      <c r="B12" s="39">
        <v>923642.64</v>
      </c>
      <c r="C12" s="39">
        <v>13108.894</v>
      </c>
      <c r="D12" s="39">
        <v>2243.549</v>
      </c>
      <c r="E12" s="39">
        <v>18171.418000000001</v>
      </c>
      <c r="F12" s="39">
        <v>15071.228999999999</v>
      </c>
      <c r="G12" s="39">
        <v>184734.78599999999</v>
      </c>
      <c r="H12" s="39">
        <v>369438.68900000001</v>
      </c>
      <c r="I12" s="39">
        <v>26130.62</v>
      </c>
      <c r="J12" s="39">
        <v>29796.632000000001</v>
      </c>
      <c r="K12" s="39">
        <v>153279.17300000001</v>
      </c>
      <c r="L12" s="39">
        <v>107278.511</v>
      </c>
    </row>
    <row r="13" spans="1:12">
      <c r="A13" s="5">
        <v>2005</v>
      </c>
      <c r="B13" s="39">
        <v>988439.85699999996</v>
      </c>
      <c r="C13" s="39">
        <v>15464.859</v>
      </c>
      <c r="D13" s="39">
        <v>2259.6550000000002</v>
      </c>
      <c r="E13" s="39">
        <v>18860.077000000001</v>
      </c>
      <c r="F13" s="39">
        <v>15622.698</v>
      </c>
      <c r="G13" s="39">
        <v>190711.2</v>
      </c>
      <c r="H13" s="39">
        <v>383805.01699999999</v>
      </c>
      <c r="I13" s="39">
        <v>27545.204000000002</v>
      </c>
      <c r="J13" s="39">
        <v>32365.076000000001</v>
      </c>
      <c r="K13" s="39">
        <v>180557.78099999999</v>
      </c>
      <c r="L13" s="39">
        <v>116858.39</v>
      </c>
    </row>
    <row r="14" spans="1:12">
      <c r="A14" s="5">
        <v>2006</v>
      </c>
      <c r="B14" s="39">
        <v>1043462.0209999999</v>
      </c>
      <c r="C14" s="39">
        <v>17466.972000000002</v>
      </c>
      <c r="D14" s="39">
        <v>2410.4810000000002</v>
      </c>
      <c r="E14" s="39">
        <v>18875.008999999998</v>
      </c>
      <c r="F14" s="39">
        <v>16388.792000000001</v>
      </c>
      <c r="G14" s="39">
        <v>199455.97099999999</v>
      </c>
      <c r="H14" s="39">
        <v>399351.44500000001</v>
      </c>
      <c r="I14" s="39">
        <v>30249.405999999999</v>
      </c>
      <c r="J14" s="39">
        <v>33259.195</v>
      </c>
      <c r="K14" s="39">
        <v>196211.63399999999</v>
      </c>
      <c r="L14" s="39">
        <v>125327.413</v>
      </c>
    </row>
    <row r="15" spans="1:12">
      <c r="A15" s="5">
        <v>2007</v>
      </c>
      <c r="B15" s="39">
        <v>1100575.6969999999</v>
      </c>
      <c r="C15" s="39">
        <v>21426.32</v>
      </c>
      <c r="D15" s="39">
        <v>2561.8719999999998</v>
      </c>
      <c r="E15" s="39">
        <v>19833.035</v>
      </c>
      <c r="F15" s="39">
        <v>17088.074000000001</v>
      </c>
      <c r="G15" s="39">
        <v>208217.36199999999</v>
      </c>
      <c r="H15" s="39">
        <v>415630.72100000002</v>
      </c>
      <c r="I15" s="39">
        <v>32975.400999999998</v>
      </c>
      <c r="J15" s="39">
        <v>37325.894999999997</v>
      </c>
      <c r="K15" s="39">
        <v>208651.58</v>
      </c>
      <c r="L15" s="39">
        <v>131937.56400000001</v>
      </c>
    </row>
    <row r="16" spans="1:12">
      <c r="A16" s="5">
        <v>2008</v>
      </c>
      <c r="B16" s="39">
        <v>1156684.5870000001</v>
      </c>
      <c r="C16" s="39">
        <v>23512.826000000001</v>
      </c>
      <c r="D16" s="39">
        <v>2654.0680000000002</v>
      </c>
      <c r="E16" s="39">
        <v>20661.319</v>
      </c>
      <c r="F16" s="39">
        <v>17052.416000000001</v>
      </c>
      <c r="G16" s="39">
        <v>214516.269</v>
      </c>
      <c r="H16" s="39">
        <v>414069.29700000002</v>
      </c>
      <c r="I16" s="39">
        <v>34797.445</v>
      </c>
      <c r="J16" s="39">
        <v>50594.07</v>
      </c>
      <c r="K16" s="39">
        <v>237199.47200000001</v>
      </c>
      <c r="L16" s="39">
        <v>136008.93799999999</v>
      </c>
    </row>
    <row r="17" spans="1:12">
      <c r="A17" s="5">
        <v>2009</v>
      </c>
      <c r="B17" s="39" t="s">
        <v>33</v>
      </c>
      <c r="C17" s="39" t="s">
        <v>33</v>
      </c>
      <c r="D17" s="39" t="s">
        <v>33</v>
      </c>
      <c r="E17" s="39" t="s">
        <v>33</v>
      </c>
      <c r="F17" s="39" t="s">
        <v>33</v>
      </c>
      <c r="G17" s="39" t="s">
        <v>33</v>
      </c>
      <c r="H17" s="39" t="s">
        <v>33</v>
      </c>
      <c r="I17" s="39" t="s">
        <v>33</v>
      </c>
      <c r="J17" s="39" t="s">
        <v>33</v>
      </c>
      <c r="K17" s="39" t="s">
        <v>33</v>
      </c>
      <c r="L17" s="39" t="s">
        <v>33</v>
      </c>
    </row>
    <row r="18" spans="1:12">
      <c r="A18" s="5">
        <v>2010</v>
      </c>
      <c r="B18" s="39" t="s">
        <v>33</v>
      </c>
      <c r="C18" s="39" t="s">
        <v>33</v>
      </c>
      <c r="D18" s="39" t="s">
        <v>33</v>
      </c>
      <c r="E18" s="39" t="s">
        <v>33</v>
      </c>
      <c r="F18" s="39" t="s">
        <v>33</v>
      </c>
      <c r="G18" s="39" t="s">
        <v>33</v>
      </c>
      <c r="H18" s="39" t="s">
        <v>33</v>
      </c>
      <c r="I18" s="39" t="s">
        <v>33</v>
      </c>
      <c r="J18" s="39" t="s">
        <v>33</v>
      </c>
      <c r="K18" s="39" t="s">
        <v>33</v>
      </c>
      <c r="L18" s="39" t="s">
        <v>33</v>
      </c>
    </row>
    <row r="20" spans="1:12">
      <c r="A20" s="4"/>
      <c r="B20" s="3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9" t="s">
        <v>37</v>
      </c>
      <c r="B21" s="34">
        <f>IF(ISERROR((POWER(VLOOKUP(VALUE(RIGHT($A21,4)),$A$3:$L$19,COLUMN(B$19),)/VLOOKUP(VALUE(LEFT($A21,4)),$A$3:$L$19,COLUMN(B$19),),1/(VALUE(RIGHT($A21,4))-VALUE(LEFT($A21,4))))-1)*100),"n.a.",(POWER(VLOOKUP(VALUE(RIGHT($A21,4)),$A$3:$L$19,COLUMN(B$19),)/VLOOKUP(VALUE(LEFT($A21,4)),$A$3:$L$19,COLUMN(B$19),),1/(VALUE(RIGHT($A21,4))-VALUE(LEFT($A21,4))))-1)*100)</f>
        <v>6.040090246748675</v>
      </c>
      <c r="C21" s="32">
        <f t="shared" ref="C21:L23" si="0">IF(ISERROR((POWER(VLOOKUP(VALUE(RIGHT($A21,4)),$A$3:$L$19,COLUMN(C$19),)/VLOOKUP(VALUE(LEFT($A21,4)),$A$3:$L$19,COLUMN(C$19),),1/(VALUE(RIGHT($A21,4))-VALUE(LEFT($A21,4))))-1)*100),"n.a.",(POWER(VLOOKUP(VALUE(RIGHT($A21,4)),$A$3:$L$19,COLUMN(C$19),)/VLOOKUP(VALUE(LEFT($A21,4)),$A$3:$L$19,COLUMN(C$19),),1/(VALUE(RIGHT($A21,4))-VALUE(LEFT($A21,4))))-1)*100)</f>
        <v>13.847113488418671</v>
      </c>
      <c r="D21" s="9">
        <f t="shared" si="0"/>
        <v>5.0515597052462891</v>
      </c>
      <c r="E21" s="9">
        <f t="shared" si="0"/>
        <v>5.3477370165336158</v>
      </c>
      <c r="F21" s="9">
        <f t="shared" si="0"/>
        <v>5.0339206272111081</v>
      </c>
      <c r="G21" s="9">
        <f t="shared" si="0"/>
        <v>4.8339561069927539</v>
      </c>
      <c r="H21" s="9">
        <f t="shared" si="0"/>
        <v>5.1259949482052036</v>
      </c>
      <c r="I21" s="9">
        <f t="shared" si="0"/>
        <v>5.4918410699737574</v>
      </c>
      <c r="J21" s="9">
        <f t="shared" si="0"/>
        <v>6.3611419655705159</v>
      </c>
      <c r="K21" s="9">
        <f t="shared" si="0"/>
        <v>9.6968807046331698</v>
      </c>
      <c r="L21" s="9">
        <f t="shared" si="0"/>
        <v>5.6577720209753268</v>
      </c>
    </row>
    <row r="22" spans="1:12">
      <c r="A22" s="29" t="s">
        <v>23</v>
      </c>
      <c r="B22" s="34">
        <f t="shared" ref="B22:B23" si="1">IF(ISERROR((POWER(VLOOKUP(VALUE(RIGHT($A22,4)),$A$3:$L$19,COLUMN(B$19),)/VLOOKUP(VALUE(LEFT($A22,4)),$A$3:$L$19,COLUMN(B$19),),1/(VALUE(RIGHT($A22,4))-VALUE(LEFT($A22,4))))-1)*100),"n.a.",(POWER(VLOOKUP(VALUE(RIGHT($A22,4)),$A$3:$L$19,COLUMN(B$19),)/VLOOKUP(VALUE(LEFT($A22,4)),$A$3:$L$19,COLUMN(B$19),),1/(VALUE(RIGHT($A22,4))-VALUE(LEFT($A22,4))))-1)*100)</f>
        <v>7.9271981051423301</v>
      </c>
      <c r="C22" s="32">
        <f t="shared" si="0"/>
        <v>13.6150661459167</v>
      </c>
      <c r="D22" s="9">
        <f t="shared" si="0"/>
        <v>6.6201054411064941</v>
      </c>
      <c r="E22" s="9">
        <f t="shared" si="0"/>
        <v>8.5315297879013485</v>
      </c>
      <c r="F22" s="9">
        <f t="shared" si="0"/>
        <v>7.1729314439606506</v>
      </c>
      <c r="G22" s="9">
        <f t="shared" si="0"/>
        <v>7.0099744962666133</v>
      </c>
      <c r="H22" s="9">
        <f t="shared" si="0"/>
        <v>8.0466295883967032</v>
      </c>
      <c r="I22" s="9">
        <f t="shared" si="0"/>
        <v>5.2256029218469724</v>
      </c>
      <c r="J22" s="9">
        <f t="shared" si="0"/>
        <v>6.40445988898386</v>
      </c>
      <c r="K22" s="9">
        <f t="shared" si="0"/>
        <v>11.873125124961614</v>
      </c>
      <c r="L22" s="9">
        <f t="shared" si="0"/>
        <v>5.3081577064070462</v>
      </c>
    </row>
    <row r="23" spans="1:12">
      <c r="A23" s="29" t="s">
        <v>38</v>
      </c>
      <c r="B23" s="34">
        <f t="shared" si="1"/>
        <v>5.2414644552014389</v>
      </c>
      <c r="C23" s="32">
        <f t="shared" si="0"/>
        <v>13.946707374733736</v>
      </c>
      <c r="D23" s="9">
        <f t="shared" si="0"/>
        <v>4.3864097244328271</v>
      </c>
      <c r="E23" s="9">
        <f t="shared" si="0"/>
        <v>4.0120069927394919</v>
      </c>
      <c r="F23" s="9">
        <f t="shared" si="0"/>
        <v>4.1303205915761199</v>
      </c>
      <c r="G23" s="9">
        <f t="shared" si="0"/>
        <v>3.914975217716421</v>
      </c>
      <c r="H23" s="9">
        <f t="shared" si="0"/>
        <v>3.8985880363323622</v>
      </c>
      <c r="I23" s="9">
        <f t="shared" si="0"/>
        <v>5.6061492463590934</v>
      </c>
      <c r="J23" s="9">
        <f t="shared" si="0"/>
        <v>6.3425825401381308</v>
      </c>
      <c r="K23" s="9">
        <f t="shared" si="0"/>
        <v>8.7772123092186405</v>
      </c>
      <c r="L23" s="9">
        <f t="shared" si="0"/>
        <v>5.807961816215057</v>
      </c>
    </row>
    <row r="27" spans="1:12" ht="22.5">
      <c r="A27" s="4"/>
      <c r="B27" s="3" t="s">
        <v>48</v>
      </c>
      <c r="C27" s="3" t="s">
        <v>49</v>
      </c>
      <c r="D27" s="3" t="s">
        <v>50</v>
      </c>
      <c r="E27" s="3" t="s">
        <v>51</v>
      </c>
      <c r="F27" s="3" t="s">
        <v>52</v>
      </c>
      <c r="G27" s="3" t="s">
        <v>53</v>
      </c>
      <c r="H27" s="3" t="s">
        <v>54</v>
      </c>
      <c r="I27" s="3" t="s">
        <v>55</v>
      </c>
      <c r="J27" s="3" t="s">
        <v>56</v>
      </c>
      <c r="K27" s="3" t="s">
        <v>57</v>
      </c>
      <c r="L27" s="3" t="s">
        <v>58</v>
      </c>
    </row>
    <row r="28" spans="1:12">
      <c r="A28" s="5"/>
      <c r="B28" s="80" t="s">
        <v>32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>
      <c r="A29" s="5">
        <v>1997</v>
      </c>
      <c r="B29" s="11">
        <f>IF(ISERROR((B5/$B5)*100),"..",(B5/$B5)*100)</f>
        <v>100</v>
      </c>
      <c r="C29" s="11">
        <f t="shared" ref="C29:L29" si="2">IF(ISERROR((C5/$B5)*100),"..",(C5/$B5)*100)</f>
        <v>0.95677168981951055</v>
      </c>
      <c r="D29" s="11">
        <f t="shared" si="2"/>
        <v>0.25563089913014914</v>
      </c>
      <c r="E29" s="9">
        <f t="shared" si="2"/>
        <v>1.9240574583564589</v>
      </c>
      <c r="F29" s="11">
        <f t="shared" si="2"/>
        <v>1.707962441778887</v>
      </c>
      <c r="G29" s="11">
        <f t="shared" si="2"/>
        <v>21.21183097953114</v>
      </c>
      <c r="H29" s="11">
        <f t="shared" si="2"/>
        <v>41.180101952736749</v>
      </c>
      <c r="I29" s="11">
        <f t="shared" si="2"/>
        <v>3.1556028214063345</v>
      </c>
      <c r="J29" s="11">
        <f t="shared" si="2"/>
        <v>3.290495359407327</v>
      </c>
      <c r="K29" s="11">
        <f t="shared" si="2"/>
        <v>13.507029944869092</v>
      </c>
      <c r="L29" s="11">
        <f t="shared" si="2"/>
        <v>12.428964389396368</v>
      </c>
    </row>
    <row r="30" spans="1:12">
      <c r="A30" s="5">
        <v>1998</v>
      </c>
      <c r="B30" s="11">
        <f t="shared" ref="B30:L30" si="3">IF(ISERROR((B6/$B6)*100),"..",(B6/$B6)*100)</f>
        <v>100</v>
      </c>
      <c r="C30" s="11">
        <f t="shared" si="3"/>
        <v>1.0039493849092491</v>
      </c>
      <c r="D30" s="11">
        <f t="shared" si="3"/>
        <v>0.26688317118004679</v>
      </c>
      <c r="E30" s="9">
        <f t="shared" si="3"/>
        <v>1.981288048850478</v>
      </c>
      <c r="F30" s="11">
        <f t="shared" si="3"/>
        <v>1.7374768938264618</v>
      </c>
      <c r="G30" s="11">
        <f t="shared" si="3"/>
        <v>21.52773184635009</v>
      </c>
      <c r="H30" s="11">
        <f t="shared" si="3"/>
        <v>41.917838960069247</v>
      </c>
      <c r="I30" s="11">
        <f t="shared" si="3"/>
        <v>3.1765437451726983</v>
      </c>
      <c r="J30" s="11">
        <f t="shared" si="3"/>
        <v>3.2022151773873118</v>
      </c>
      <c r="K30" s="11">
        <f t="shared" si="3"/>
        <v>12.847273080950472</v>
      </c>
      <c r="L30" s="11">
        <f t="shared" si="3"/>
        <v>12.001334647497918</v>
      </c>
    </row>
    <row r="31" spans="1:12">
      <c r="A31" s="5">
        <v>1999</v>
      </c>
      <c r="B31" s="11">
        <f t="shared" ref="B31:L31" si="4">IF(ISERROR((B7/$B7)*100),"..",(B7/$B7)*100)</f>
        <v>100</v>
      </c>
      <c r="C31" s="11">
        <f t="shared" si="4"/>
        <v>1.0367908477705365</v>
      </c>
      <c r="D31" s="11">
        <f t="shared" si="4"/>
        <v>0.25989620415169895</v>
      </c>
      <c r="E31" s="9">
        <f t="shared" si="4"/>
        <v>1.993244863667339</v>
      </c>
      <c r="F31" s="11">
        <f t="shared" si="4"/>
        <v>1.7559100265358518</v>
      </c>
      <c r="G31" s="11">
        <f t="shared" si="4"/>
        <v>21.476695754874221</v>
      </c>
      <c r="H31" s="11">
        <f t="shared" si="4"/>
        <v>42.372526588562941</v>
      </c>
      <c r="I31" s="11">
        <f t="shared" si="4"/>
        <v>3.0354822665097903</v>
      </c>
      <c r="J31" s="11">
        <f t="shared" si="4"/>
        <v>3.0945216455525513</v>
      </c>
      <c r="K31" s="11">
        <f t="shared" si="4"/>
        <v>12.999913570127381</v>
      </c>
      <c r="L31" s="11">
        <f t="shared" si="4"/>
        <v>11.629303801470646</v>
      </c>
    </row>
    <row r="32" spans="1:12">
      <c r="A32" s="5">
        <v>2000</v>
      </c>
      <c r="B32" s="11">
        <f t="shared" ref="B32:L32" si="5">IF(ISERROR((B8/$B8)*100),"..",(B8/$B8)*100)</f>
        <v>100</v>
      </c>
      <c r="C32" s="11">
        <f t="shared" si="5"/>
        <v>1.116152113197032</v>
      </c>
      <c r="D32" s="11">
        <f t="shared" si="5"/>
        <v>0.24645518710323142</v>
      </c>
      <c r="E32" s="9">
        <f t="shared" si="5"/>
        <v>1.9565596980236239</v>
      </c>
      <c r="F32" s="11">
        <f t="shared" si="5"/>
        <v>1.6724030021591039</v>
      </c>
      <c r="G32" s="11">
        <f t="shared" si="5"/>
        <v>20.675605263194651</v>
      </c>
      <c r="H32" s="11">
        <f t="shared" si="5"/>
        <v>41.316962128778457</v>
      </c>
      <c r="I32" s="11">
        <f t="shared" si="5"/>
        <v>2.9245152929734788</v>
      </c>
      <c r="J32" s="11">
        <f t="shared" si="5"/>
        <v>3.1531749656977164</v>
      </c>
      <c r="K32" s="11">
        <f t="shared" si="5"/>
        <v>15.043346724457146</v>
      </c>
      <c r="L32" s="11">
        <f t="shared" si="5"/>
        <v>11.545913025396276</v>
      </c>
    </row>
    <row r="33" spans="1:12">
      <c r="A33" s="5">
        <v>2001</v>
      </c>
      <c r="B33" s="11">
        <f t="shared" ref="B33:L33" si="6">IF(ISERROR((B9/$B9)*100),"..",(B9/$B9)*100)</f>
        <v>100</v>
      </c>
      <c r="C33" s="11">
        <f t="shared" si="6"/>
        <v>1.089744434335139</v>
      </c>
      <c r="D33" s="11">
        <f t="shared" si="6"/>
        <v>0.24809847884628677</v>
      </c>
      <c r="E33" s="9">
        <f t="shared" si="6"/>
        <v>2.005021623895705</v>
      </c>
      <c r="F33" s="11">
        <f t="shared" si="6"/>
        <v>1.6692887529324212</v>
      </c>
      <c r="G33" s="11">
        <f t="shared" si="6"/>
        <v>20.649967477091696</v>
      </c>
      <c r="H33" s="11">
        <f t="shared" si="6"/>
        <v>41.186768760916422</v>
      </c>
      <c r="I33" s="11">
        <f t="shared" si="6"/>
        <v>2.9279605617251616</v>
      </c>
      <c r="J33" s="11">
        <f t="shared" si="6"/>
        <v>2.9446332890167684</v>
      </c>
      <c r="K33" s="11">
        <f t="shared" si="6"/>
        <v>15.608678927959483</v>
      </c>
      <c r="L33" s="11">
        <f t="shared" si="6"/>
        <v>11.276139880740139</v>
      </c>
    </row>
    <row r="34" spans="1:12">
      <c r="A34" s="5">
        <v>2002</v>
      </c>
      <c r="B34" s="11">
        <f t="shared" ref="B34:L34" si="7">IF(ISERROR((B10/$B10)*100),"..",(B10/$B10)*100)</f>
        <v>100</v>
      </c>
      <c r="C34" s="11">
        <f t="shared" si="7"/>
        <v>1.2960285822217548</v>
      </c>
      <c r="D34" s="11">
        <f t="shared" si="7"/>
        <v>0.25572201126190414</v>
      </c>
      <c r="E34" s="9">
        <f t="shared" si="7"/>
        <v>2.0044749779691484</v>
      </c>
      <c r="F34" s="11">
        <f t="shared" si="7"/>
        <v>1.6295230697956367</v>
      </c>
      <c r="G34" s="11">
        <f t="shared" si="7"/>
        <v>20.733077129483323</v>
      </c>
      <c r="H34" s="11">
        <f t="shared" si="7"/>
        <v>42.088265048544358</v>
      </c>
      <c r="I34" s="11">
        <f t="shared" si="7"/>
        <v>2.9165119958564105</v>
      </c>
      <c r="J34" s="11">
        <f t="shared" si="7"/>
        <v>2.9932698769314858</v>
      </c>
      <c r="K34" s="11">
        <f t="shared" si="7"/>
        <v>14.46715577823352</v>
      </c>
      <c r="L34" s="11">
        <f t="shared" si="7"/>
        <v>11.234390303327469</v>
      </c>
    </row>
    <row r="35" spans="1:12">
      <c r="A35" s="5">
        <v>2003</v>
      </c>
      <c r="B35" s="11">
        <f t="shared" ref="B35:L35" si="8">IF(ISERROR((B11/$B11)*100),"..",(B11/$B11)*100)</f>
        <v>100</v>
      </c>
      <c r="C35" s="11">
        <f t="shared" si="8"/>
        <v>1.3845740222031861</v>
      </c>
      <c r="D35" s="11">
        <f t="shared" si="8"/>
        <v>0.24464703992974748</v>
      </c>
      <c r="E35" s="9">
        <f t="shared" si="8"/>
        <v>2.0329637914698386</v>
      </c>
      <c r="F35" s="11">
        <f t="shared" si="8"/>
        <v>1.627412652808383</v>
      </c>
      <c r="G35" s="11">
        <f t="shared" si="8"/>
        <v>20.263399280248677</v>
      </c>
      <c r="H35" s="11">
        <f t="shared" si="8"/>
        <v>41.1347460166335</v>
      </c>
      <c r="I35" s="11">
        <f t="shared" si="8"/>
        <v>2.8166978483333946</v>
      </c>
      <c r="J35" s="11">
        <f t="shared" si="8"/>
        <v>3.0462917925623065</v>
      </c>
      <c r="K35" s="11">
        <f t="shared" si="8"/>
        <v>15.742387805986095</v>
      </c>
      <c r="L35" s="11">
        <f t="shared" si="8"/>
        <v>11.277436556584027</v>
      </c>
    </row>
    <row r="36" spans="1:12">
      <c r="A36" s="5">
        <v>2004</v>
      </c>
      <c r="B36" s="11">
        <f t="shared" ref="B36:L36" si="9">IF(ISERROR((B12/$B12)*100),"..",(B12/$B12)*100)</f>
        <v>100</v>
      </c>
      <c r="C36" s="11">
        <f t="shared" si="9"/>
        <v>1.4192603754196536</v>
      </c>
      <c r="D36" s="11">
        <f t="shared" si="9"/>
        <v>0.24290227657744343</v>
      </c>
      <c r="E36" s="9">
        <f t="shared" si="9"/>
        <v>1.9673645642864648</v>
      </c>
      <c r="F36" s="11">
        <f t="shared" si="9"/>
        <v>1.6317164612495585</v>
      </c>
      <c r="G36" s="11">
        <f t="shared" si="9"/>
        <v>20.000677534766041</v>
      </c>
      <c r="H36" s="11">
        <f t="shared" si="9"/>
        <v>39.998011460363067</v>
      </c>
      <c r="I36" s="11">
        <f t="shared" si="9"/>
        <v>2.8290833346541904</v>
      </c>
      <c r="J36" s="11">
        <f t="shared" si="9"/>
        <v>3.2259913855860969</v>
      </c>
      <c r="K36" s="11">
        <f t="shared" si="9"/>
        <v>16.595073285053189</v>
      </c>
      <c r="L36" s="11">
        <f t="shared" si="9"/>
        <v>11.614720494064674</v>
      </c>
    </row>
    <row r="37" spans="1:12">
      <c r="A37" s="5">
        <v>2005</v>
      </c>
      <c r="B37" s="11">
        <f t="shared" ref="B37:L37" si="10">IF(ISERROR((B13/$B13)*100),"..",(B13/$B13)*100)</f>
        <v>100</v>
      </c>
      <c r="C37" s="11">
        <f t="shared" si="10"/>
        <v>1.5645725827909427</v>
      </c>
      <c r="D37" s="11">
        <f t="shared" si="10"/>
        <v>0.22860824399152088</v>
      </c>
      <c r="E37" s="9">
        <f t="shared" si="10"/>
        <v>1.9080652066421073</v>
      </c>
      <c r="F37" s="11">
        <f t="shared" si="10"/>
        <v>1.5805410809127256</v>
      </c>
      <c r="G37" s="11">
        <f t="shared" si="10"/>
        <v>19.294163286659131</v>
      </c>
      <c r="H37" s="11">
        <f t="shared" si="10"/>
        <v>38.82937482558436</v>
      </c>
      <c r="I37" s="11">
        <f t="shared" si="10"/>
        <v>2.7867354604256924</v>
      </c>
      <c r="J37" s="11">
        <f t="shared" si="10"/>
        <v>3.2743596659720695</v>
      </c>
      <c r="K37" s="11">
        <f t="shared" si="10"/>
        <v>18.266946615043267</v>
      </c>
      <c r="L37" s="11">
        <f t="shared" si="10"/>
        <v>11.822508893426786</v>
      </c>
    </row>
    <row r="38" spans="1:12">
      <c r="A38" s="5">
        <v>2006</v>
      </c>
      <c r="B38" s="11">
        <f t="shared" ref="B38:L38" si="11">IF(ISERROR((B14/$B14)*100),"..",(B14/$B14)*100)</f>
        <v>100</v>
      </c>
      <c r="C38" s="11">
        <f t="shared" si="11"/>
        <v>1.6739442019423536</v>
      </c>
      <c r="D38" s="11">
        <f t="shared" si="11"/>
        <v>0.23100802439267698</v>
      </c>
      <c r="E38" s="9">
        <f t="shared" si="11"/>
        <v>1.8088831811924662</v>
      </c>
      <c r="F38" s="11">
        <f t="shared" si="11"/>
        <v>1.5706170105064132</v>
      </c>
      <c r="G38" s="11">
        <f t="shared" si="11"/>
        <v>19.114828042217745</v>
      </c>
      <c r="H38" s="11">
        <f t="shared" si="11"/>
        <v>38.271775777453051</v>
      </c>
      <c r="I38" s="11">
        <f t="shared" si="11"/>
        <v>2.898946525242053</v>
      </c>
      <c r="J38" s="11">
        <f t="shared" si="11"/>
        <v>3.1873891268343537</v>
      </c>
      <c r="K38" s="11">
        <f t="shared" si="11"/>
        <v>18.803907574131056</v>
      </c>
      <c r="L38" s="11">
        <f t="shared" si="11"/>
        <v>12.010730671337008</v>
      </c>
    </row>
    <row r="39" spans="1:12">
      <c r="A39" s="5">
        <v>2007</v>
      </c>
      <c r="B39" s="11">
        <f t="shared" ref="B39:L39" si="12">IF(ISERROR((B15/$B15)*100),"..",(B15/$B15)*100)</f>
        <v>100</v>
      </c>
      <c r="C39" s="11">
        <f t="shared" si="12"/>
        <v>1.9468283788570702</v>
      </c>
      <c r="D39" s="11">
        <f t="shared" si="12"/>
        <v>0.2327756288807093</v>
      </c>
      <c r="E39" s="9">
        <f t="shared" si="12"/>
        <v>1.8020600540300684</v>
      </c>
      <c r="F39" s="11">
        <f t="shared" si="12"/>
        <v>1.5526486771041248</v>
      </c>
      <c r="G39" s="11">
        <f t="shared" si="12"/>
        <v>18.918949652220061</v>
      </c>
      <c r="H39" s="11">
        <f t="shared" si="12"/>
        <v>37.764846355679616</v>
      </c>
      <c r="I39" s="11">
        <f t="shared" si="12"/>
        <v>2.9961956356010648</v>
      </c>
      <c r="J39" s="11">
        <f t="shared" si="12"/>
        <v>3.3914882094657046</v>
      </c>
      <c r="K39" s="11">
        <f t="shared" si="12"/>
        <v>18.95840336732422</v>
      </c>
      <c r="L39" s="11">
        <f t="shared" si="12"/>
        <v>11.98804992329392</v>
      </c>
    </row>
    <row r="40" spans="1:12">
      <c r="A40" s="5">
        <v>2008</v>
      </c>
      <c r="B40" s="11">
        <f t="shared" ref="B40:L40" si="13">IF(ISERROR((B16/$B16)*100),"..",(B16/$B16)*100)</f>
        <v>100</v>
      </c>
      <c r="C40" s="11">
        <f t="shared" si="13"/>
        <v>2.0327776702707978</v>
      </c>
      <c r="D40" s="11">
        <f t="shared" si="13"/>
        <v>0.22945477356827612</v>
      </c>
      <c r="E40" s="9">
        <f t="shared" si="13"/>
        <v>1.7862535069813286</v>
      </c>
      <c r="F40" s="11">
        <f t="shared" si="13"/>
        <v>1.4742494359873406</v>
      </c>
      <c r="G40" s="11">
        <f t="shared" si="13"/>
        <v>18.545787798242703</v>
      </c>
      <c r="H40" s="11">
        <f t="shared" si="13"/>
        <v>35.797943679178637</v>
      </c>
      <c r="I40" s="11">
        <f t="shared" si="13"/>
        <v>3.0083780307172017</v>
      </c>
      <c r="J40" s="11">
        <f t="shared" si="13"/>
        <v>4.3740593216705497</v>
      </c>
      <c r="K40" s="11">
        <f t="shared" si="13"/>
        <v>20.506841248330733</v>
      </c>
      <c r="L40" s="11">
        <f t="shared" si="13"/>
        <v>11.75851563413285</v>
      </c>
    </row>
    <row r="41" spans="1:12">
      <c r="A41" s="5">
        <v>2009</v>
      </c>
      <c r="B41" s="11" t="str">
        <f t="shared" ref="B41:L41" si="14">IF(ISERROR((B17/$B17)*100),"..",(B17/$B17)*100)</f>
        <v>..</v>
      </c>
      <c r="C41" s="11" t="str">
        <f t="shared" si="14"/>
        <v>..</v>
      </c>
      <c r="D41" s="11" t="str">
        <f t="shared" si="14"/>
        <v>..</v>
      </c>
      <c r="E41" s="9" t="str">
        <f t="shared" si="14"/>
        <v>..</v>
      </c>
      <c r="F41" s="11" t="str">
        <f t="shared" si="14"/>
        <v>..</v>
      </c>
      <c r="G41" s="11" t="str">
        <f t="shared" si="14"/>
        <v>..</v>
      </c>
      <c r="H41" s="11" t="str">
        <f t="shared" si="14"/>
        <v>..</v>
      </c>
      <c r="I41" s="11" t="str">
        <f t="shared" si="14"/>
        <v>..</v>
      </c>
      <c r="J41" s="11" t="str">
        <f t="shared" si="14"/>
        <v>..</v>
      </c>
      <c r="K41" s="11" t="str">
        <f t="shared" si="14"/>
        <v>..</v>
      </c>
      <c r="L41" s="11" t="str">
        <f t="shared" si="14"/>
        <v>..</v>
      </c>
    </row>
    <row r="42" spans="1:12">
      <c r="A42" s="5">
        <v>2010</v>
      </c>
      <c r="B42" s="11" t="str">
        <f t="shared" ref="B42:L42" si="15">IF(ISERROR((B18/$B18)*100),"..",(B18/$B18)*100)</f>
        <v>..</v>
      </c>
      <c r="C42" s="11" t="str">
        <f t="shared" si="15"/>
        <v>..</v>
      </c>
      <c r="D42" s="11" t="str">
        <f t="shared" si="15"/>
        <v>..</v>
      </c>
      <c r="E42" s="9" t="str">
        <f t="shared" si="15"/>
        <v>..</v>
      </c>
      <c r="F42" s="11" t="str">
        <f t="shared" si="15"/>
        <v>..</v>
      </c>
      <c r="G42" s="11" t="str">
        <f t="shared" si="15"/>
        <v>..</v>
      </c>
      <c r="H42" s="11" t="str">
        <f t="shared" si="15"/>
        <v>..</v>
      </c>
      <c r="I42" s="11" t="str">
        <f t="shared" si="15"/>
        <v>..</v>
      </c>
      <c r="J42" s="11" t="str">
        <f t="shared" si="15"/>
        <v>..</v>
      </c>
      <c r="K42" s="11" t="str">
        <f t="shared" si="15"/>
        <v>..</v>
      </c>
      <c r="L42" s="11" t="str">
        <f t="shared" si="15"/>
        <v>..</v>
      </c>
    </row>
    <row r="44" spans="1:12">
      <c r="A44" s="1" t="s">
        <v>20</v>
      </c>
      <c r="B44" s="1" t="s">
        <v>25</v>
      </c>
    </row>
  </sheetData>
  <mergeCells count="2">
    <mergeCell ref="B4:L4"/>
    <mergeCell ref="B28:L28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/>
  </sheetPr>
  <dimension ref="A1:O27"/>
  <sheetViews>
    <sheetView zoomScaleNormal="100" workbookViewId="0"/>
  </sheetViews>
  <sheetFormatPr defaultRowHeight="11.25"/>
  <cols>
    <col min="1" max="1" width="9.140625" style="1" customWidth="1"/>
    <col min="2" max="12" width="12.7109375" style="1" customWidth="1"/>
    <col min="13" max="16384" width="9.140625" style="1"/>
  </cols>
  <sheetData>
    <row r="1" spans="1:15" ht="12.75">
      <c r="A1" s="7"/>
      <c r="B1" s="7" t="str">
        <f>'Table of Contents'!B98</f>
        <v>Table 74: Real GDP, Provincial Comparison, Business Sector Industries, 1997-2010</v>
      </c>
    </row>
    <row r="3" spans="1:15" ht="22.5">
      <c r="A3" s="4"/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</row>
    <row r="4" spans="1:15">
      <c r="A4" s="5"/>
      <c r="B4" s="80" t="s">
        <v>60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5">
      <c r="A5" s="5">
        <v>1997</v>
      </c>
      <c r="B5" s="39">
        <v>662923.54700000002</v>
      </c>
      <c r="C5" s="39">
        <v>6825.5950000000003</v>
      </c>
      <c r="D5" s="39">
        <v>1760.886</v>
      </c>
      <c r="E5" s="39">
        <v>12619.171</v>
      </c>
      <c r="F5" s="39">
        <v>10642.861000000001</v>
      </c>
      <c r="G5" s="39">
        <v>137154.31200000001</v>
      </c>
      <c r="H5" s="39">
        <v>265744.59399999998</v>
      </c>
      <c r="I5" s="39">
        <v>20751.411</v>
      </c>
      <c r="J5" s="39">
        <v>23640.735000000001</v>
      </c>
      <c r="K5" s="39">
        <v>100695.12</v>
      </c>
      <c r="L5" s="39">
        <v>80491.95</v>
      </c>
      <c r="N5" s="36"/>
      <c r="O5" s="36"/>
    </row>
    <row r="6" spans="1:15">
      <c r="A6" s="5">
        <v>1998</v>
      </c>
      <c r="B6" s="39">
        <v>694054.71699999995</v>
      </c>
      <c r="C6" s="39">
        <v>7460.2969999999996</v>
      </c>
      <c r="D6" s="39">
        <v>1879.663</v>
      </c>
      <c r="E6" s="39">
        <v>13307.643</v>
      </c>
      <c r="F6" s="39">
        <v>11169.618</v>
      </c>
      <c r="G6" s="39">
        <v>143487.16</v>
      </c>
      <c r="H6" s="39">
        <v>280818.48499999999</v>
      </c>
      <c r="I6" s="39">
        <v>21863.862000000001</v>
      </c>
      <c r="J6" s="39">
        <v>24720.530999999999</v>
      </c>
      <c r="K6" s="39">
        <v>105381.89599999999</v>
      </c>
      <c r="L6" s="39">
        <v>81097.710999999996</v>
      </c>
      <c r="N6" s="9"/>
      <c r="O6" s="36"/>
    </row>
    <row r="7" spans="1:15">
      <c r="A7" s="5">
        <v>1999</v>
      </c>
      <c r="B7" s="39">
        <v>738749.06</v>
      </c>
      <c r="C7" s="39">
        <v>8102.4560000000001</v>
      </c>
      <c r="D7" s="39">
        <v>1953.664</v>
      </c>
      <c r="E7" s="39">
        <v>14279.893</v>
      </c>
      <c r="F7" s="39">
        <v>12036.751</v>
      </c>
      <c r="G7" s="39">
        <v>154281.44899999999</v>
      </c>
      <c r="H7" s="39">
        <v>308026.495</v>
      </c>
      <c r="I7" s="39">
        <v>22094.419000000002</v>
      </c>
      <c r="J7" s="39">
        <v>24688.621999999999</v>
      </c>
      <c r="K7" s="39">
        <v>106971.944</v>
      </c>
      <c r="L7" s="39">
        <v>83751.865000000005</v>
      </c>
      <c r="N7" s="9"/>
      <c r="O7" s="36"/>
    </row>
    <row r="8" spans="1:15">
      <c r="A8" s="5">
        <v>2000</v>
      </c>
      <c r="B8" s="39">
        <v>785153.85</v>
      </c>
      <c r="C8" s="39">
        <v>8766.0210000000006</v>
      </c>
      <c r="D8" s="39">
        <v>2001.079</v>
      </c>
      <c r="E8" s="39">
        <v>14931.844999999999</v>
      </c>
      <c r="F8" s="39">
        <v>12492.242</v>
      </c>
      <c r="G8" s="39">
        <v>163216.842</v>
      </c>
      <c r="H8" s="39">
        <v>330466.11599999998</v>
      </c>
      <c r="I8" s="39">
        <v>23323.348000000002</v>
      </c>
      <c r="J8" s="39">
        <v>25564.891</v>
      </c>
      <c r="K8" s="39">
        <v>114494.742</v>
      </c>
      <c r="L8" s="39">
        <v>88054.827999999994</v>
      </c>
      <c r="N8" s="9"/>
      <c r="O8" s="36"/>
    </row>
    <row r="9" spans="1:15">
      <c r="A9" s="5">
        <v>2001</v>
      </c>
      <c r="B9" s="39">
        <v>794529.16899999999</v>
      </c>
      <c r="C9" s="39">
        <v>8774.1959999999999</v>
      </c>
      <c r="D9" s="39">
        <v>1984.0340000000001</v>
      </c>
      <c r="E9" s="39">
        <v>15616.169</v>
      </c>
      <c r="F9" s="39">
        <v>12675.124</v>
      </c>
      <c r="G9" s="39">
        <v>164771.50599999999</v>
      </c>
      <c r="H9" s="39">
        <v>334898.63199999998</v>
      </c>
      <c r="I9" s="39">
        <v>23516.231</v>
      </c>
      <c r="J9" s="39">
        <v>24801.404999999999</v>
      </c>
      <c r="K9" s="39">
        <v>116696.7</v>
      </c>
      <c r="L9" s="39">
        <v>88670.850999999995</v>
      </c>
      <c r="N9" s="9"/>
      <c r="O9" s="36"/>
    </row>
    <row r="10" spans="1:15">
      <c r="A10" s="5">
        <v>2002</v>
      </c>
      <c r="B10" s="39">
        <v>815694.74199999997</v>
      </c>
      <c r="C10" s="39">
        <v>10571.637000000001</v>
      </c>
      <c r="D10" s="39">
        <v>2085.9110000000001</v>
      </c>
      <c r="E10" s="39">
        <v>16350.397000000001</v>
      </c>
      <c r="F10" s="39">
        <v>13291.933999999999</v>
      </c>
      <c r="G10" s="39">
        <v>169118.62</v>
      </c>
      <c r="H10" s="39">
        <v>343311.76500000001</v>
      </c>
      <c r="I10" s="39">
        <v>23789.834999999999</v>
      </c>
      <c r="J10" s="39">
        <v>24415.945</v>
      </c>
      <c r="K10" s="39">
        <v>118007.829</v>
      </c>
      <c r="L10" s="39">
        <v>91638.331000000006</v>
      </c>
      <c r="N10" s="9"/>
      <c r="O10" s="36"/>
    </row>
    <row r="11" spans="1:15">
      <c r="A11" s="5">
        <v>2003</v>
      </c>
      <c r="B11" s="39">
        <v>830570.08900000004</v>
      </c>
      <c r="C11" s="39">
        <v>11411.396000000001</v>
      </c>
      <c r="D11" s="39">
        <v>2120.8850000000002</v>
      </c>
      <c r="E11" s="39">
        <v>16623.91</v>
      </c>
      <c r="F11" s="39">
        <v>13584.869000000001</v>
      </c>
      <c r="G11" s="39">
        <v>170949.30300000001</v>
      </c>
      <c r="H11" s="39">
        <v>347251.03899999999</v>
      </c>
      <c r="I11" s="39">
        <v>23977.422999999999</v>
      </c>
      <c r="J11" s="39">
        <v>25786.143</v>
      </c>
      <c r="K11" s="39">
        <v>121378.41</v>
      </c>
      <c r="L11" s="39">
        <v>94214.096000000005</v>
      </c>
      <c r="N11" s="9"/>
      <c r="O11" s="36"/>
    </row>
    <row r="12" spans="1:15">
      <c r="A12" s="5">
        <v>2004</v>
      </c>
      <c r="B12" s="39">
        <v>858280.04200000002</v>
      </c>
      <c r="C12" s="39">
        <v>11246.775</v>
      </c>
      <c r="D12" s="39">
        <v>2195.3939999999998</v>
      </c>
      <c r="E12" s="39">
        <v>16749.739000000001</v>
      </c>
      <c r="F12" s="39">
        <v>14047.401</v>
      </c>
      <c r="G12" s="39">
        <v>175491.11900000001</v>
      </c>
      <c r="H12" s="39">
        <v>355469.36499999999</v>
      </c>
      <c r="I12" s="39">
        <v>24437.797999999999</v>
      </c>
      <c r="J12" s="39">
        <v>27292.467000000001</v>
      </c>
      <c r="K12" s="39">
        <v>128766.59299999999</v>
      </c>
      <c r="L12" s="39">
        <v>98754.846000000005</v>
      </c>
      <c r="N12" s="9"/>
      <c r="O12" s="36"/>
    </row>
    <row r="13" spans="1:15">
      <c r="A13" s="5">
        <v>2005</v>
      </c>
      <c r="B13" s="39">
        <v>883291.53</v>
      </c>
      <c r="C13" s="39">
        <v>11564.366</v>
      </c>
      <c r="D13" s="39">
        <v>2190.683</v>
      </c>
      <c r="E13" s="39">
        <v>16784.101999999999</v>
      </c>
      <c r="F13" s="39">
        <v>14202.721</v>
      </c>
      <c r="G13" s="39">
        <v>178962.758</v>
      </c>
      <c r="H13" s="39">
        <v>364867.397</v>
      </c>
      <c r="I13" s="39">
        <v>25222.124</v>
      </c>
      <c r="J13" s="39">
        <v>28132.52</v>
      </c>
      <c r="K13" s="39">
        <v>135430.908</v>
      </c>
      <c r="L13" s="39">
        <v>104020.47</v>
      </c>
      <c r="N13" s="9"/>
      <c r="O13" s="36"/>
    </row>
    <row r="14" spans="1:15">
      <c r="A14" s="5">
        <v>2006</v>
      </c>
      <c r="B14" s="39">
        <v>906589.51</v>
      </c>
      <c r="C14" s="39">
        <v>11903.241</v>
      </c>
      <c r="D14" s="39">
        <v>2283.6460000000002</v>
      </c>
      <c r="E14" s="39">
        <v>16692.462</v>
      </c>
      <c r="F14" s="39">
        <v>14553.66</v>
      </c>
      <c r="G14" s="39">
        <v>180939.34099999999</v>
      </c>
      <c r="H14" s="39">
        <v>371111.17</v>
      </c>
      <c r="I14" s="39">
        <v>26315.078000000001</v>
      </c>
      <c r="J14" s="39">
        <v>27441.932000000001</v>
      </c>
      <c r="K14" s="39">
        <v>144528.26199999999</v>
      </c>
      <c r="L14" s="39">
        <v>107930.995</v>
      </c>
      <c r="N14" s="9"/>
      <c r="O14" s="36"/>
    </row>
    <row r="15" spans="1:15">
      <c r="A15" s="5">
        <v>2007</v>
      </c>
      <c r="B15" s="39">
        <v>925224.13100000005</v>
      </c>
      <c r="C15" s="39">
        <v>13246.593000000001</v>
      </c>
      <c r="D15" s="39">
        <v>2337.79</v>
      </c>
      <c r="E15" s="39">
        <v>16976.258000000002</v>
      </c>
      <c r="F15" s="39">
        <v>14683.839</v>
      </c>
      <c r="G15" s="39">
        <v>184449.27</v>
      </c>
      <c r="H15" s="39">
        <v>376382.09399999998</v>
      </c>
      <c r="I15" s="39">
        <v>27048.437000000002</v>
      </c>
      <c r="J15" s="39">
        <v>28502.808000000001</v>
      </c>
      <c r="K15" s="39">
        <v>146739.86300000001</v>
      </c>
      <c r="L15" s="39">
        <v>110594.128</v>
      </c>
      <c r="N15" s="9"/>
      <c r="O15" s="36"/>
    </row>
    <row r="16" spans="1:15">
      <c r="A16" s="5">
        <v>2008</v>
      </c>
      <c r="B16" s="39">
        <v>925492.95299999998</v>
      </c>
      <c r="C16" s="39">
        <v>12983.991</v>
      </c>
      <c r="D16" s="39">
        <v>2303.85</v>
      </c>
      <c r="E16" s="39">
        <v>17368.422999999999</v>
      </c>
      <c r="F16" s="39">
        <v>14592.074000000001</v>
      </c>
      <c r="G16" s="39">
        <v>186158.28</v>
      </c>
      <c r="H16" s="39">
        <v>370299.84899999999</v>
      </c>
      <c r="I16" s="39">
        <v>28069.602999999999</v>
      </c>
      <c r="J16" s="39">
        <v>29927.562999999998</v>
      </c>
      <c r="K16" s="39">
        <v>146746.19200000001</v>
      </c>
      <c r="L16" s="39">
        <v>108975.61900000001</v>
      </c>
      <c r="N16" s="9"/>
      <c r="O16" s="36"/>
    </row>
    <row r="17" spans="1:15">
      <c r="A17" s="5">
        <v>2009</v>
      </c>
      <c r="B17" s="39">
        <v>881021.88399999996</v>
      </c>
      <c r="C17" s="39">
        <v>11386.924999999999</v>
      </c>
      <c r="D17" s="39">
        <v>2269.989</v>
      </c>
      <c r="E17" s="39">
        <v>17184.921999999999</v>
      </c>
      <c r="F17" s="39">
        <v>14272.225</v>
      </c>
      <c r="G17" s="39">
        <v>182256.26800000001</v>
      </c>
      <c r="H17" s="39">
        <v>351978.46899999998</v>
      </c>
      <c r="I17" s="39">
        <v>27728.940999999999</v>
      </c>
      <c r="J17" s="39">
        <v>28187.474999999999</v>
      </c>
      <c r="K17" s="39">
        <v>137550.003</v>
      </c>
      <c r="L17" s="39">
        <v>104400.86199999999</v>
      </c>
      <c r="N17" s="73"/>
      <c r="O17" s="59"/>
    </row>
    <row r="18" spans="1:15">
      <c r="A18" s="5">
        <v>2010</v>
      </c>
      <c r="B18" s="39">
        <v>913621.34100000001</v>
      </c>
      <c r="C18" s="39">
        <v>12166.297</v>
      </c>
      <c r="D18" s="39">
        <v>2346.0349999999999</v>
      </c>
      <c r="E18" s="39">
        <v>17428.039000000001</v>
      </c>
      <c r="F18" s="39">
        <v>14693.311</v>
      </c>
      <c r="G18" s="39">
        <v>187025.67600000001</v>
      </c>
      <c r="H18" s="39">
        <v>364187.31099999999</v>
      </c>
      <c r="I18" s="39">
        <v>28301.963</v>
      </c>
      <c r="J18" s="39">
        <v>29455.112000000001</v>
      </c>
      <c r="K18" s="39">
        <v>142617.10800000001</v>
      </c>
      <c r="L18" s="39">
        <v>108039.156</v>
      </c>
      <c r="N18" s="9"/>
      <c r="O18" s="36"/>
    </row>
    <row r="20" spans="1:15">
      <c r="A20" s="4"/>
      <c r="B20" s="3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5">
      <c r="A21" s="29" t="s">
        <v>22</v>
      </c>
      <c r="B21" s="34">
        <f>IF(ISERROR((POWER(VLOOKUP(VALUE(RIGHT($A21,4)),$A$3:$L$19,COLUMN(B$19),)/VLOOKUP(VALUE(LEFT($A21,4)),$A$3:$L$19,COLUMN(B$19),),1/(VALUE(RIGHT($A21,4))-VALUE(LEFT($A21,4))))-1)*100),"n.a.",(POWER(VLOOKUP(VALUE(RIGHT($A21,4)),$A$3:$L$19,COLUMN(B$19),)/VLOOKUP(VALUE(LEFT($A21,4)),$A$3:$L$19,COLUMN(B$19),),1/(VALUE(RIGHT($A21,4))-VALUE(LEFT($A21,4))))-1)*100)</f>
        <v>2.4980490838784952</v>
      </c>
      <c r="C21" s="32">
        <f t="shared" ref="C21:L23" si="0">IF(ISERROR((POWER(VLOOKUP(VALUE(RIGHT($A21,4)),$A$3:$L$19,COLUMN(C$19),)/VLOOKUP(VALUE(LEFT($A21,4)),$A$3:$L$19,COLUMN(C$19),),1/(VALUE(RIGHT($A21,4))-VALUE(LEFT($A21,4))))-1)*100),"n.a.",(POWER(VLOOKUP(VALUE(RIGHT($A21,4)),$A$3:$L$19,COLUMN(C$19),)/VLOOKUP(VALUE(LEFT($A21,4)),$A$3:$L$19,COLUMN(C$19),),1/(VALUE(RIGHT($A21,4))-VALUE(LEFT($A21,4))))-1)*100)</f>
        <v>4.5463967271522909</v>
      </c>
      <c r="D21" s="9">
        <f t="shared" si="0"/>
        <v>2.2315310827080381</v>
      </c>
      <c r="E21" s="9">
        <f t="shared" si="0"/>
        <v>2.5146602575535359</v>
      </c>
      <c r="F21" s="9">
        <f t="shared" si="0"/>
        <v>2.511820144068011</v>
      </c>
      <c r="G21" s="9">
        <f t="shared" si="0"/>
        <v>2.4143717401391873</v>
      </c>
      <c r="H21" s="9">
        <f t="shared" si="0"/>
        <v>2.453717412835732</v>
      </c>
      <c r="I21" s="9">
        <f t="shared" si="0"/>
        <v>2.4157714115732976</v>
      </c>
      <c r="J21" s="9">
        <f t="shared" si="0"/>
        <v>1.7058962056351046</v>
      </c>
      <c r="K21" s="9">
        <f t="shared" si="0"/>
        <v>2.7135970579883706</v>
      </c>
      <c r="L21" s="9">
        <f t="shared" si="0"/>
        <v>2.2899531141892027</v>
      </c>
    </row>
    <row r="22" spans="1:15">
      <c r="A22" s="29" t="s">
        <v>23</v>
      </c>
      <c r="B22" s="34">
        <f t="shared" ref="B22:B23" si="1">IF(ISERROR((POWER(VLOOKUP(VALUE(RIGHT($A22,4)),$A$3:$L$19,COLUMN(B$19),)/VLOOKUP(VALUE(LEFT($A22,4)),$A$3:$L$19,COLUMN(B$19),),1/(VALUE(RIGHT($A22,4))-VALUE(LEFT($A22,4))))-1)*100),"n.a.",(POWER(VLOOKUP(VALUE(RIGHT($A22,4)),$A$3:$L$19,COLUMN(B$19),)/VLOOKUP(VALUE(LEFT($A22,4)),$A$3:$L$19,COLUMN(B$19),),1/(VALUE(RIGHT($A22,4))-VALUE(LEFT($A22,4))))-1)*100)</f>
        <v>5.8027866577922138</v>
      </c>
      <c r="C22" s="32">
        <f t="shared" si="0"/>
        <v>8.697777340982892</v>
      </c>
      <c r="D22" s="9">
        <f t="shared" si="0"/>
        <v>4.3544558750437945</v>
      </c>
      <c r="E22" s="9">
        <f t="shared" si="0"/>
        <v>5.7696050195340742</v>
      </c>
      <c r="F22" s="9">
        <f t="shared" si="0"/>
        <v>5.485799674661318</v>
      </c>
      <c r="G22" s="9">
        <f t="shared" si="0"/>
        <v>5.9705450835405127</v>
      </c>
      <c r="H22" s="9">
        <f t="shared" si="0"/>
        <v>7.5360712705802246</v>
      </c>
      <c r="I22" s="9">
        <f t="shared" si="0"/>
        <v>3.9715264488485058</v>
      </c>
      <c r="J22" s="9">
        <f t="shared" si="0"/>
        <v>2.6426029320220312</v>
      </c>
      <c r="K22" s="9">
        <f t="shared" si="0"/>
        <v>4.3740109199804644</v>
      </c>
      <c r="L22" s="9">
        <f t="shared" si="0"/>
        <v>3.0386693291657885</v>
      </c>
    </row>
    <row r="23" spans="1:15">
      <c r="A23" s="29" t="s">
        <v>24</v>
      </c>
      <c r="B23" s="34">
        <f t="shared" si="1"/>
        <v>1.5269049942286728</v>
      </c>
      <c r="C23" s="32">
        <f t="shared" si="0"/>
        <v>3.3321797476639547</v>
      </c>
      <c r="D23" s="9">
        <f t="shared" si="0"/>
        <v>1.6031155354256699</v>
      </c>
      <c r="E23" s="9">
        <f t="shared" si="0"/>
        <v>1.5578515914043578</v>
      </c>
      <c r="F23" s="9">
        <f t="shared" si="0"/>
        <v>1.6360851052823255</v>
      </c>
      <c r="G23" s="9">
        <f t="shared" si="0"/>
        <v>1.3709756143596596</v>
      </c>
      <c r="H23" s="9">
        <f t="shared" si="0"/>
        <v>0.97637771976417653</v>
      </c>
      <c r="I23" s="9">
        <f t="shared" si="0"/>
        <v>1.9536002947447839</v>
      </c>
      <c r="J23" s="9">
        <f t="shared" si="0"/>
        <v>1.4265546690369835</v>
      </c>
      <c r="K23" s="9">
        <f t="shared" si="0"/>
        <v>2.2206429522342308</v>
      </c>
      <c r="L23" s="9">
        <f t="shared" si="0"/>
        <v>2.0664009403045691</v>
      </c>
    </row>
    <row r="25" spans="1:15">
      <c r="A25" s="1" t="s">
        <v>20</v>
      </c>
      <c r="B25" s="1" t="s">
        <v>25</v>
      </c>
    </row>
    <row r="27" spans="1:15">
      <c r="C27" s="1">
        <f>RANK(C21,$C$21:$L$21,)</f>
        <v>1</v>
      </c>
      <c r="D27" s="1">
        <f t="shared" ref="D27:L27" si="2">RANK(D21,$C$21:$L$21,)</f>
        <v>9</v>
      </c>
      <c r="E27" s="1">
        <f t="shared" si="2"/>
        <v>3</v>
      </c>
      <c r="F27" s="1">
        <f t="shared" si="2"/>
        <v>4</v>
      </c>
      <c r="G27" s="1">
        <f t="shared" si="2"/>
        <v>7</v>
      </c>
      <c r="H27" s="1">
        <f t="shared" si="2"/>
        <v>5</v>
      </c>
      <c r="I27" s="1">
        <f t="shared" si="2"/>
        <v>6</v>
      </c>
      <c r="J27" s="1">
        <f t="shared" si="2"/>
        <v>10</v>
      </c>
      <c r="K27" s="1">
        <f t="shared" si="2"/>
        <v>2</v>
      </c>
      <c r="L27" s="1">
        <f t="shared" si="2"/>
        <v>8</v>
      </c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6"/>
  </sheetPr>
  <dimension ref="A1:L44"/>
  <sheetViews>
    <sheetView zoomScaleNormal="100" workbookViewId="0"/>
  </sheetViews>
  <sheetFormatPr defaultRowHeight="11.25"/>
  <cols>
    <col min="1" max="1" width="9.140625" style="1" customWidth="1"/>
    <col min="2" max="12" width="12.7109375" style="1" customWidth="1"/>
    <col min="13" max="16384" width="9.140625" style="1"/>
  </cols>
  <sheetData>
    <row r="1" spans="1:12" ht="12.75">
      <c r="B1" s="7" t="str">
        <f>'Table of Contents'!B99</f>
        <v>Table 75: Hours Worked, Provincial Comparison, Business Sector Industries, 1997-2010</v>
      </c>
    </row>
    <row r="3" spans="1:12" ht="22.5">
      <c r="A3" s="4"/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</row>
    <row r="4" spans="1:12">
      <c r="A4" s="5"/>
      <c r="B4" s="80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>
      <c r="A5" s="5">
        <v>1997</v>
      </c>
      <c r="B5" s="39">
        <v>20416.984</v>
      </c>
      <c r="C5" s="39">
        <v>243.30500000000001</v>
      </c>
      <c r="D5" s="39">
        <v>82.602999999999994</v>
      </c>
      <c r="E5" s="39">
        <v>531.82000000000005</v>
      </c>
      <c r="F5" s="39">
        <v>447.95800000000003</v>
      </c>
      <c r="G5" s="39">
        <v>4425.6610000000001</v>
      </c>
      <c r="H5" s="39">
        <v>8096.4769999999999</v>
      </c>
      <c r="I5" s="39">
        <v>762.95100000000002</v>
      </c>
      <c r="J5" s="39">
        <v>711.80600000000004</v>
      </c>
      <c r="K5" s="39">
        <v>2362.37</v>
      </c>
      <c r="L5" s="39">
        <v>2682.5250000000001</v>
      </c>
    </row>
    <row r="6" spans="1:12">
      <c r="A6" s="5">
        <v>1998</v>
      </c>
      <c r="B6" s="39">
        <v>20959.552</v>
      </c>
      <c r="C6" s="39">
        <v>251.72</v>
      </c>
      <c r="D6" s="39">
        <v>84.974000000000004</v>
      </c>
      <c r="E6" s="39">
        <v>556.51900000000001</v>
      </c>
      <c r="F6" s="39">
        <v>459.024</v>
      </c>
      <c r="G6" s="39">
        <v>4563.652</v>
      </c>
      <c r="H6" s="39">
        <v>8426.0830000000005</v>
      </c>
      <c r="I6" s="39">
        <v>772.80799999999999</v>
      </c>
      <c r="J6" s="39">
        <v>709.30899999999997</v>
      </c>
      <c r="K6" s="39">
        <v>2422.7049999999999</v>
      </c>
      <c r="L6" s="39">
        <v>2645.6840000000002</v>
      </c>
    </row>
    <row r="7" spans="1:12">
      <c r="A7" s="5">
        <v>1999</v>
      </c>
      <c r="B7" s="39">
        <v>21567.683000000001</v>
      </c>
      <c r="C7" s="39">
        <v>272.83699999999999</v>
      </c>
      <c r="D7" s="39">
        <v>84.596999999999994</v>
      </c>
      <c r="E7" s="39">
        <v>564.80999999999995</v>
      </c>
      <c r="F7" s="39">
        <v>473.52</v>
      </c>
      <c r="G7" s="39">
        <v>4746.018</v>
      </c>
      <c r="H7" s="39">
        <v>8743.7170000000006</v>
      </c>
      <c r="I7" s="39">
        <v>773.65599999999995</v>
      </c>
      <c r="J7" s="39">
        <v>700.04499999999996</v>
      </c>
      <c r="K7" s="39">
        <v>2459.788</v>
      </c>
      <c r="L7" s="39">
        <v>2687.5610000000001</v>
      </c>
    </row>
    <row r="8" spans="1:12">
      <c r="A8" s="5">
        <v>2000</v>
      </c>
      <c r="B8" s="39">
        <v>22083.149000000001</v>
      </c>
      <c r="C8" s="39">
        <v>264.851</v>
      </c>
      <c r="D8" s="39">
        <v>88.319000000000003</v>
      </c>
      <c r="E8" s="39">
        <v>571.23199999999997</v>
      </c>
      <c r="F8" s="39">
        <v>487.14299999999997</v>
      </c>
      <c r="G8" s="39">
        <v>4849.808</v>
      </c>
      <c r="H8" s="39">
        <v>8989.2189999999991</v>
      </c>
      <c r="I8" s="39">
        <v>777.01499999999999</v>
      </c>
      <c r="J8" s="39">
        <v>698.64499999999998</v>
      </c>
      <c r="K8" s="39">
        <v>2543.223</v>
      </c>
      <c r="L8" s="39">
        <v>2752.3649999999998</v>
      </c>
    </row>
    <row r="9" spans="1:12">
      <c r="A9" s="5">
        <v>2001</v>
      </c>
      <c r="B9" s="39">
        <v>22151.741000000002</v>
      </c>
      <c r="C9" s="39">
        <v>274.654</v>
      </c>
      <c r="D9" s="39">
        <v>88.57</v>
      </c>
      <c r="E9" s="39">
        <v>573.24300000000005</v>
      </c>
      <c r="F9" s="39">
        <v>472.21699999999998</v>
      </c>
      <c r="G9" s="39">
        <v>4805.817</v>
      </c>
      <c r="H9" s="39">
        <v>9108.0120000000006</v>
      </c>
      <c r="I9" s="39">
        <v>774.08600000000001</v>
      </c>
      <c r="J9" s="39">
        <v>666.16700000000003</v>
      </c>
      <c r="K9" s="39">
        <v>2647.4850000000001</v>
      </c>
      <c r="L9" s="39">
        <v>2678.0680000000002</v>
      </c>
    </row>
    <row r="10" spans="1:12">
      <c r="A10" s="5">
        <v>2002</v>
      </c>
      <c r="B10" s="39">
        <v>22397.236000000001</v>
      </c>
      <c r="C10" s="39">
        <v>271.28800000000001</v>
      </c>
      <c r="D10" s="39">
        <v>90.11</v>
      </c>
      <c r="E10" s="39">
        <v>578.82899999999995</v>
      </c>
      <c r="F10" s="39">
        <v>488.34199999999998</v>
      </c>
      <c r="G10" s="39">
        <v>4950.567</v>
      </c>
      <c r="H10" s="39">
        <v>9141.2549999999992</v>
      </c>
      <c r="I10" s="39">
        <v>776.43399999999997</v>
      </c>
      <c r="J10" s="39">
        <v>665.86900000000003</v>
      </c>
      <c r="K10" s="39">
        <v>2664.549</v>
      </c>
      <c r="L10" s="39">
        <v>2705.5059999999999</v>
      </c>
    </row>
    <row r="11" spans="1:12">
      <c r="A11" s="5">
        <v>2003</v>
      </c>
      <c r="B11" s="39">
        <v>22693.731</v>
      </c>
      <c r="C11" s="39">
        <v>271.92200000000003</v>
      </c>
      <c r="D11" s="39">
        <v>90.4</v>
      </c>
      <c r="E11" s="39">
        <v>583.38400000000001</v>
      </c>
      <c r="F11" s="39">
        <v>482.36900000000003</v>
      </c>
      <c r="G11" s="39">
        <v>4913.8670000000002</v>
      </c>
      <c r="H11" s="39">
        <v>9296.3220000000001</v>
      </c>
      <c r="I11" s="39">
        <v>780.51</v>
      </c>
      <c r="J11" s="39">
        <v>669.46299999999997</v>
      </c>
      <c r="K11" s="39">
        <v>2753.4870000000001</v>
      </c>
      <c r="L11" s="39">
        <v>2788.279</v>
      </c>
    </row>
    <row r="12" spans="1:12">
      <c r="A12" s="5">
        <v>2004</v>
      </c>
      <c r="B12" s="39">
        <v>23363.248</v>
      </c>
      <c r="C12" s="39">
        <v>279.16300000000001</v>
      </c>
      <c r="D12" s="39">
        <v>88.540999999999997</v>
      </c>
      <c r="E12" s="39">
        <v>590.01199999999994</v>
      </c>
      <c r="F12" s="39">
        <v>495.28300000000002</v>
      </c>
      <c r="G12" s="39">
        <v>5041.335</v>
      </c>
      <c r="H12" s="39">
        <v>9536.018</v>
      </c>
      <c r="I12" s="39">
        <v>793.73199999999997</v>
      </c>
      <c r="J12" s="39">
        <v>678.41300000000001</v>
      </c>
      <c r="K12" s="39">
        <v>2872.9870000000001</v>
      </c>
      <c r="L12" s="39">
        <v>2924.0940000000001</v>
      </c>
    </row>
    <row r="13" spans="1:12">
      <c r="A13" s="5">
        <v>2005</v>
      </c>
      <c r="B13" s="39">
        <v>23501.977999999999</v>
      </c>
      <c r="C13" s="39">
        <v>275.572</v>
      </c>
      <c r="D13" s="39">
        <v>91.626000000000005</v>
      </c>
      <c r="E13" s="39">
        <v>593.37</v>
      </c>
      <c r="F13" s="39">
        <v>483.17599999999999</v>
      </c>
      <c r="G13" s="39">
        <v>5036.0060000000003</v>
      </c>
      <c r="H13" s="39">
        <v>9531.5810000000001</v>
      </c>
      <c r="I13" s="39">
        <v>791.57399999999996</v>
      </c>
      <c r="J13" s="39">
        <v>677.36699999999996</v>
      </c>
      <c r="K13" s="39">
        <v>2962.0790000000002</v>
      </c>
      <c r="L13" s="39">
        <v>2993.7869999999998</v>
      </c>
    </row>
    <row r="14" spans="1:12">
      <c r="A14" s="5">
        <v>2006</v>
      </c>
      <c r="B14" s="39">
        <v>23832.464</v>
      </c>
      <c r="C14" s="39">
        <v>282.24599999999998</v>
      </c>
      <c r="D14" s="39">
        <v>94.23</v>
      </c>
      <c r="E14" s="39">
        <v>585.94899999999996</v>
      </c>
      <c r="F14" s="39">
        <v>490.64800000000002</v>
      </c>
      <c r="G14" s="39">
        <v>5041.3860000000004</v>
      </c>
      <c r="H14" s="39">
        <v>9585.2340000000004</v>
      </c>
      <c r="I14" s="39">
        <v>805.23599999999999</v>
      </c>
      <c r="J14" s="39">
        <v>689.70500000000004</v>
      </c>
      <c r="K14" s="39">
        <v>3121.4369999999999</v>
      </c>
      <c r="L14" s="39">
        <v>3069.3609999999999</v>
      </c>
    </row>
    <row r="15" spans="1:12">
      <c r="A15" s="5">
        <v>2007</v>
      </c>
      <c r="B15" s="39">
        <v>24332.936000000002</v>
      </c>
      <c r="C15" s="39">
        <v>283.79399999999998</v>
      </c>
      <c r="D15" s="39">
        <v>92.299000000000007</v>
      </c>
      <c r="E15" s="39">
        <v>603.35500000000002</v>
      </c>
      <c r="F15" s="39">
        <v>493.89</v>
      </c>
      <c r="G15" s="39">
        <v>5110.5540000000001</v>
      </c>
      <c r="H15" s="39">
        <v>9721.2579999999998</v>
      </c>
      <c r="I15" s="39">
        <v>816.67899999999997</v>
      </c>
      <c r="J15" s="39">
        <v>704.88499999999999</v>
      </c>
      <c r="K15" s="39">
        <v>3243.1379999999999</v>
      </c>
      <c r="L15" s="39">
        <v>3192.8969999999999</v>
      </c>
    </row>
    <row r="16" spans="1:12">
      <c r="A16" s="5">
        <v>2008</v>
      </c>
      <c r="B16" s="39">
        <v>24457.544000000002</v>
      </c>
      <c r="C16" s="39">
        <v>276.779</v>
      </c>
      <c r="D16" s="39">
        <v>91.600999999999999</v>
      </c>
      <c r="E16" s="39">
        <v>602.59199999999998</v>
      </c>
      <c r="F16" s="39">
        <v>491.39699999999999</v>
      </c>
      <c r="G16" s="39">
        <v>5209.6980000000003</v>
      </c>
      <c r="H16" s="39">
        <v>9724.4549999999999</v>
      </c>
      <c r="I16" s="39">
        <v>827.10400000000004</v>
      </c>
      <c r="J16" s="39">
        <v>716.60599999999999</v>
      </c>
      <c r="K16" s="39">
        <v>3275.1950000000002</v>
      </c>
      <c r="L16" s="39">
        <v>3170.89</v>
      </c>
    </row>
    <row r="17" spans="1:12">
      <c r="A17" s="5">
        <v>2009</v>
      </c>
      <c r="B17" s="39">
        <v>23365.825000000001</v>
      </c>
      <c r="C17" s="39">
        <v>257.03100000000001</v>
      </c>
      <c r="D17" s="39">
        <v>89.126999999999995</v>
      </c>
      <c r="E17" s="39">
        <v>594.25599999999997</v>
      </c>
      <c r="F17" s="39">
        <v>484.60300000000001</v>
      </c>
      <c r="G17" s="39">
        <v>5025.1469999999999</v>
      </c>
      <c r="H17" s="39">
        <v>9245.2209999999995</v>
      </c>
      <c r="I17" s="39">
        <v>809.54600000000005</v>
      </c>
      <c r="J17" s="39">
        <v>700.11</v>
      </c>
      <c r="K17" s="39">
        <v>3086.3020000000001</v>
      </c>
      <c r="L17" s="39">
        <v>3007.7359999999999</v>
      </c>
    </row>
    <row r="18" spans="1:12">
      <c r="A18" s="5">
        <v>2010</v>
      </c>
      <c r="B18" s="39">
        <v>23812.294999999998</v>
      </c>
      <c r="C18" s="39">
        <v>265.48500000000001</v>
      </c>
      <c r="D18" s="39">
        <v>89.569000000000003</v>
      </c>
      <c r="E18" s="39">
        <v>600.37099999999998</v>
      </c>
      <c r="F18" s="39">
        <v>478.83800000000002</v>
      </c>
      <c r="G18" s="39">
        <v>5143.1949999999997</v>
      </c>
      <c r="H18" s="39">
        <v>9453.4040000000005</v>
      </c>
      <c r="I18" s="39">
        <v>817.63900000000001</v>
      </c>
      <c r="J18" s="39">
        <v>704.34400000000005</v>
      </c>
      <c r="K18" s="39">
        <v>3109</v>
      </c>
      <c r="L18" s="39">
        <v>3080.5320000000002</v>
      </c>
    </row>
    <row r="20" spans="1:12">
      <c r="A20" s="4"/>
      <c r="B20" s="3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9" t="s">
        <v>22</v>
      </c>
      <c r="B21" s="34">
        <f>IF(ISERROR((POWER(VLOOKUP(VALUE(RIGHT($A21,4)),$A$3:$L$19,COLUMN(B$19),)/VLOOKUP(VALUE(LEFT($A21,4)),$A$3:$L$19,COLUMN(B$19),),1/(VALUE(RIGHT($A21,4))-VALUE(LEFT($A21,4))))-1)*100),"n.a.",(POWER(VLOOKUP(VALUE(RIGHT($A21,4)),$A$3:$L$19,COLUMN(B$19),)/VLOOKUP(VALUE(LEFT($A21,4)),$A$3:$L$19,COLUMN(B$19),),1/(VALUE(RIGHT($A21,4))-VALUE(LEFT($A21,4))))-1)*100)</f>
        <v>1.1903749301658717</v>
      </c>
      <c r="C21" s="32">
        <f t="shared" ref="C21:L23" si="0">IF(ISERROR((POWER(VLOOKUP(VALUE(RIGHT($A21,4)),$A$3:$L$19,COLUMN(C$19),)/VLOOKUP(VALUE(LEFT($A21,4)),$A$3:$L$19,COLUMN(C$19),),1/(VALUE(RIGHT($A21,4))-VALUE(LEFT($A21,4))))-1)*100),"n.a.",(POWER(VLOOKUP(VALUE(RIGHT($A21,4)),$A$3:$L$19,COLUMN(C$19),)/VLOOKUP(VALUE(LEFT($A21,4)),$A$3:$L$19,COLUMN(C$19),),1/(VALUE(RIGHT($A21,4))-VALUE(LEFT($A21,4))))-1)*100)</f>
        <v>0.67335337184648569</v>
      </c>
      <c r="D21" s="9">
        <f t="shared" si="0"/>
        <v>0.62473784693752865</v>
      </c>
      <c r="E21" s="9">
        <f t="shared" si="0"/>
        <v>0.93699884391353905</v>
      </c>
      <c r="F21" s="9">
        <f t="shared" si="0"/>
        <v>0.51410823662931815</v>
      </c>
      <c r="G21" s="9">
        <f t="shared" si="0"/>
        <v>1.1625116804865332</v>
      </c>
      <c r="H21" s="9">
        <f t="shared" si="0"/>
        <v>1.1990225547348299</v>
      </c>
      <c r="I21" s="9">
        <f t="shared" si="0"/>
        <v>0.53393661751364174</v>
      </c>
      <c r="J21" s="9">
        <f t="shared" si="0"/>
        <v>-8.1032759918586716E-2</v>
      </c>
      <c r="K21" s="9">
        <f t="shared" si="0"/>
        <v>2.135055920228579</v>
      </c>
      <c r="L21" s="9">
        <f t="shared" si="0"/>
        <v>1.0698655996799866</v>
      </c>
    </row>
    <row r="22" spans="1:12">
      <c r="A22" s="29" t="s">
        <v>23</v>
      </c>
      <c r="B22" s="34">
        <f t="shared" ref="B22:B23" si="1">IF(ISERROR((POWER(VLOOKUP(VALUE(RIGHT($A22,4)),$A$3:$L$19,COLUMN(B$19),)/VLOOKUP(VALUE(LEFT($A22,4)),$A$3:$L$19,COLUMN(B$19),),1/(VALUE(RIGHT($A22,4))-VALUE(LEFT($A22,4))))-1)*100),"n.a.",(POWER(VLOOKUP(VALUE(RIGHT($A22,4)),$A$3:$L$19,COLUMN(B$19),)/VLOOKUP(VALUE(LEFT($A22,4)),$A$3:$L$19,COLUMN(B$19),),1/(VALUE(RIGHT($A22,4))-VALUE(LEFT($A22,4))))-1)*100)</f>
        <v>2.6494132908864376</v>
      </c>
      <c r="C22" s="32">
        <f t="shared" si="0"/>
        <v>2.8687654268975349</v>
      </c>
      <c r="D22" s="9">
        <f t="shared" si="0"/>
        <v>2.2553660066337411</v>
      </c>
      <c r="E22" s="9">
        <f t="shared" si="0"/>
        <v>2.4116321328596868</v>
      </c>
      <c r="F22" s="9">
        <f t="shared" si="0"/>
        <v>2.8347089231049782</v>
      </c>
      <c r="G22" s="9">
        <f t="shared" si="0"/>
        <v>3.0976581306263018</v>
      </c>
      <c r="H22" s="9">
        <f t="shared" si="0"/>
        <v>3.5480579742293239</v>
      </c>
      <c r="I22" s="9">
        <f t="shared" si="0"/>
        <v>0.6107188682031639</v>
      </c>
      <c r="J22" s="9">
        <f t="shared" si="0"/>
        <v>-0.62015761958017501</v>
      </c>
      <c r="K22" s="9">
        <f t="shared" si="0"/>
        <v>2.4893741745735998</v>
      </c>
      <c r="L22" s="9">
        <f t="shared" si="0"/>
        <v>0.86041470237980811</v>
      </c>
    </row>
    <row r="23" spans="1:12">
      <c r="A23" s="29" t="s">
        <v>24</v>
      </c>
      <c r="B23" s="34">
        <f t="shared" si="1"/>
        <v>0.75672091960738985</v>
      </c>
      <c r="C23" s="32">
        <f t="shared" si="0"/>
        <v>2.3912240573698007E-2</v>
      </c>
      <c r="D23" s="9">
        <f t="shared" si="0"/>
        <v>0.14063898370637595</v>
      </c>
      <c r="E23" s="9">
        <f t="shared" si="0"/>
        <v>0.49876335997922627</v>
      </c>
      <c r="F23" s="9">
        <f t="shared" si="0"/>
        <v>-0.17180603280955165</v>
      </c>
      <c r="G23" s="9">
        <f t="shared" si="0"/>
        <v>0.5890819551597648</v>
      </c>
      <c r="H23" s="9">
        <f t="shared" si="0"/>
        <v>0.50475881550202661</v>
      </c>
      <c r="I23" s="9">
        <f t="shared" si="0"/>
        <v>0.51091337081092814</v>
      </c>
      <c r="J23" s="9">
        <f t="shared" si="0"/>
        <v>8.1274293031463607E-2</v>
      </c>
      <c r="K23" s="9">
        <f t="shared" si="0"/>
        <v>2.0289994965562164</v>
      </c>
      <c r="L23" s="9">
        <f t="shared" si="0"/>
        <v>1.1327856439113049</v>
      </c>
    </row>
    <row r="27" spans="1:12" ht="22.5">
      <c r="A27" s="4"/>
      <c r="B27" s="3" t="s">
        <v>48</v>
      </c>
      <c r="C27" s="3" t="s">
        <v>49</v>
      </c>
      <c r="D27" s="3" t="s">
        <v>50</v>
      </c>
      <c r="E27" s="3" t="s">
        <v>51</v>
      </c>
      <c r="F27" s="3" t="s">
        <v>52</v>
      </c>
      <c r="G27" s="3" t="s">
        <v>53</v>
      </c>
      <c r="H27" s="3" t="s">
        <v>54</v>
      </c>
      <c r="I27" s="3" t="s">
        <v>55</v>
      </c>
      <c r="J27" s="3" t="s">
        <v>56</v>
      </c>
      <c r="K27" s="3" t="s">
        <v>57</v>
      </c>
      <c r="L27" s="3" t="s">
        <v>58</v>
      </c>
    </row>
    <row r="28" spans="1:12">
      <c r="A28" s="5"/>
      <c r="B28" s="80" t="s">
        <v>32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>
      <c r="A29" s="5">
        <v>1997</v>
      </c>
      <c r="B29" s="11">
        <f>IF(ISERROR((B5/$B5)*100),"..",(B5/$B5)*100)</f>
        <v>100</v>
      </c>
      <c r="C29" s="11">
        <f t="shared" ref="C29:L29" si="2">IF(ISERROR((C5/$B5)*100),"..",(C5/$B5)*100)</f>
        <v>1.1916794370804229</v>
      </c>
      <c r="D29" s="11">
        <f t="shared" si="2"/>
        <v>0.40457983412241494</v>
      </c>
      <c r="E29" s="9">
        <f t="shared" si="2"/>
        <v>2.604792167148684</v>
      </c>
      <c r="F29" s="11">
        <f t="shared" si="2"/>
        <v>2.1940458982580386</v>
      </c>
      <c r="G29" s="11">
        <f t="shared" si="2"/>
        <v>21.676370026052819</v>
      </c>
      <c r="H29" s="11">
        <f t="shared" si="2"/>
        <v>39.65559751626391</v>
      </c>
      <c r="I29" s="11">
        <f t="shared" si="2"/>
        <v>3.7368447758983403</v>
      </c>
      <c r="J29" s="11">
        <f t="shared" si="2"/>
        <v>3.4863425469697189</v>
      </c>
      <c r="K29" s="11">
        <f t="shared" si="2"/>
        <v>11.570611996365377</v>
      </c>
      <c r="L29" s="11">
        <f t="shared" si="2"/>
        <v>13.13869374634373</v>
      </c>
    </row>
    <row r="30" spans="1:12">
      <c r="A30" s="5">
        <v>1998</v>
      </c>
      <c r="B30" s="11">
        <f t="shared" ref="B30:L30" si="3">IF(ISERROR((B6/$B6)*100),"..",(B6/$B6)*100)</f>
        <v>100</v>
      </c>
      <c r="C30" s="11">
        <f t="shared" si="3"/>
        <v>1.2009798682719937</v>
      </c>
      <c r="D30" s="11">
        <f t="shared" si="3"/>
        <v>0.40541897078716188</v>
      </c>
      <c r="E30" s="9">
        <f t="shared" si="3"/>
        <v>2.6552046532292293</v>
      </c>
      <c r="F30" s="11">
        <f t="shared" si="3"/>
        <v>2.1900468101608279</v>
      </c>
      <c r="G30" s="11">
        <f t="shared" si="3"/>
        <v>21.773614245189972</v>
      </c>
      <c r="H30" s="11">
        <f t="shared" si="3"/>
        <v>40.201636943385054</v>
      </c>
      <c r="I30" s="11">
        <f t="shared" si="3"/>
        <v>3.6871398777989146</v>
      </c>
      <c r="J30" s="11">
        <f t="shared" si="3"/>
        <v>3.3841801580491797</v>
      </c>
      <c r="K30" s="11">
        <f t="shared" si="3"/>
        <v>11.558954122683538</v>
      </c>
      <c r="L30" s="11">
        <f t="shared" si="3"/>
        <v>12.622807968414593</v>
      </c>
    </row>
    <row r="31" spans="1:12">
      <c r="A31" s="5">
        <v>1999</v>
      </c>
      <c r="B31" s="11">
        <f t="shared" ref="B31:L31" si="4">IF(ISERROR((B7/$B7)*100),"..",(B7/$B7)*100)</f>
        <v>100</v>
      </c>
      <c r="C31" s="11">
        <f t="shared" si="4"/>
        <v>1.2650269386841413</v>
      </c>
      <c r="D31" s="11">
        <f t="shared" si="4"/>
        <v>0.39223963000568951</v>
      </c>
      <c r="E31" s="9">
        <f t="shared" si="4"/>
        <v>2.6187792170350424</v>
      </c>
      <c r="F31" s="11">
        <f t="shared" si="4"/>
        <v>2.1955070463526378</v>
      </c>
      <c r="G31" s="11">
        <f t="shared" si="4"/>
        <v>22.005228841688744</v>
      </c>
      <c r="H31" s="11">
        <f t="shared" si="4"/>
        <v>40.540826754547531</v>
      </c>
      <c r="I31" s="11">
        <f t="shared" si="4"/>
        <v>3.5871076183751396</v>
      </c>
      <c r="J31" s="11">
        <f t="shared" si="4"/>
        <v>3.2458053097312303</v>
      </c>
      <c r="K31" s="11">
        <f t="shared" si="4"/>
        <v>11.404971039309137</v>
      </c>
      <c r="L31" s="11">
        <f t="shared" si="4"/>
        <v>12.461055737883388</v>
      </c>
    </row>
    <row r="32" spans="1:12">
      <c r="A32" s="5">
        <v>2000</v>
      </c>
      <c r="B32" s="11">
        <f t="shared" ref="B32:L32" si="5">IF(ISERROR((B8/$B8)*100),"..",(B8/$B8)*100)</f>
        <v>100</v>
      </c>
      <c r="C32" s="11">
        <f t="shared" si="5"/>
        <v>1.1993352940742281</v>
      </c>
      <c r="D32" s="11">
        <f t="shared" si="5"/>
        <v>0.39993843269363444</v>
      </c>
      <c r="E32" s="9">
        <f t="shared" si="5"/>
        <v>2.5867325352919548</v>
      </c>
      <c r="F32" s="11">
        <f t="shared" si="5"/>
        <v>2.2059489794684621</v>
      </c>
      <c r="G32" s="11">
        <f t="shared" si="5"/>
        <v>21.961578034002304</v>
      </c>
      <c r="H32" s="11">
        <f t="shared" si="5"/>
        <v>40.706237140364351</v>
      </c>
      <c r="I32" s="11">
        <f t="shared" si="5"/>
        <v>3.5185878608164076</v>
      </c>
      <c r="J32" s="11">
        <f t="shared" si="5"/>
        <v>3.1637018796549352</v>
      </c>
      <c r="K32" s="11">
        <f t="shared" si="5"/>
        <v>11.51657764026317</v>
      </c>
      <c r="L32" s="11">
        <f t="shared" si="5"/>
        <v>12.463643658791595</v>
      </c>
    </row>
    <row r="33" spans="1:12">
      <c r="A33" s="5">
        <v>2001</v>
      </c>
      <c r="B33" s="11">
        <f t="shared" ref="B33:L33" si="6">IF(ISERROR((B9/$B9)*100),"..",(B9/$B9)*100)</f>
        <v>100</v>
      </c>
      <c r="C33" s="11">
        <f t="shared" si="6"/>
        <v>1.239875457193184</v>
      </c>
      <c r="D33" s="11">
        <f t="shared" si="6"/>
        <v>0.39983313275466692</v>
      </c>
      <c r="E33" s="9">
        <f t="shared" si="6"/>
        <v>2.5878011123369493</v>
      </c>
      <c r="F33" s="11">
        <f t="shared" si="6"/>
        <v>2.1317376363329634</v>
      </c>
      <c r="G33" s="11">
        <f t="shared" si="6"/>
        <v>21.69498550926539</v>
      </c>
      <c r="H33" s="11">
        <f t="shared" si="6"/>
        <v>41.116461229841931</v>
      </c>
      <c r="I33" s="11">
        <f t="shared" si="6"/>
        <v>3.4944702540536201</v>
      </c>
      <c r="J33" s="11">
        <f t="shared" si="6"/>
        <v>3.0072895850488681</v>
      </c>
      <c r="K33" s="11">
        <f t="shared" si="6"/>
        <v>11.951588816427567</v>
      </c>
      <c r="L33" s="11">
        <f t="shared" si="6"/>
        <v>12.089650199503506</v>
      </c>
    </row>
    <row r="34" spans="1:12">
      <c r="A34" s="5">
        <v>2002</v>
      </c>
      <c r="B34" s="11">
        <f t="shared" ref="B34:L34" si="7">IF(ISERROR((B10/$B10)*100),"..",(B10/$B10)*100)</f>
        <v>100</v>
      </c>
      <c r="C34" s="11">
        <f t="shared" si="7"/>
        <v>1.2112566032701535</v>
      </c>
      <c r="D34" s="11">
        <f t="shared" si="7"/>
        <v>0.40232642992197787</v>
      </c>
      <c r="E34" s="9">
        <f t="shared" si="7"/>
        <v>2.5843769293675338</v>
      </c>
      <c r="F34" s="11">
        <f t="shared" si="7"/>
        <v>2.1803672560310563</v>
      </c>
      <c r="G34" s="11">
        <f t="shared" si="7"/>
        <v>22.103472946393921</v>
      </c>
      <c r="H34" s="11">
        <f t="shared" si="7"/>
        <v>40.81421028916246</v>
      </c>
      <c r="I34" s="11">
        <f t="shared" si="7"/>
        <v>3.4666509742541445</v>
      </c>
      <c r="J34" s="11">
        <f t="shared" si="7"/>
        <v>2.9729963107947786</v>
      </c>
      <c r="K34" s="11">
        <f t="shared" si="7"/>
        <v>11.896776012897305</v>
      </c>
      <c r="L34" s="11">
        <f t="shared" si="7"/>
        <v>12.079642327294312</v>
      </c>
    </row>
    <row r="35" spans="1:12">
      <c r="A35" s="5">
        <v>2003</v>
      </c>
      <c r="B35" s="11">
        <f t="shared" ref="B35:L35" si="8">IF(ISERROR((B11/$B11)*100),"..",(B11/$B11)*100)</f>
        <v>100</v>
      </c>
      <c r="C35" s="11">
        <f t="shared" si="8"/>
        <v>1.1982251838624509</v>
      </c>
      <c r="D35" s="11">
        <f t="shared" si="8"/>
        <v>0.39834789616568561</v>
      </c>
      <c r="E35" s="9">
        <f t="shared" si="8"/>
        <v>2.5706835072646275</v>
      </c>
      <c r="F35" s="11">
        <f t="shared" si="8"/>
        <v>2.125560578822407</v>
      </c>
      <c r="G35" s="11">
        <f t="shared" si="8"/>
        <v>21.652971034159172</v>
      </c>
      <c r="H35" s="11">
        <f t="shared" si="8"/>
        <v>40.964273349322774</v>
      </c>
      <c r="I35" s="11">
        <f t="shared" si="8"/>
        <v>3.4393198720827347</v>
      </c>
      <c r="J35" s="11">
        <f t="shared" si="8"/>
        <v>2.9499909027739863</v>
      </c>
      <c r="K35" s="11">
        <f t="shared" si="8"/>
        <v>12.133249486388994</v>
      </c>
      <c r="L35" s="11">
        <f t="shared" si="8"/>
        <v>12.286560548373469</v>
      </c>
    </row>
    <row r="36" spans="1:12">
      <c r="A36" s="5">
        <v>2004</v>
      </c>
      <c r="B36" s="11">
        <f t="shared" ref="B36:L36" si="9">IF(ISERROR((B12/$B12)*100),"..",(B12/$B12)*100)</f>
        <v>100</v>
      </c>
      <c r="C36" s="11">
        <f t="shared" si="9"/>
        <v>1.1948809514841432</v>
      </c>
      <c r="D36" s="11">
        <f t="shared" si="9"/>
        <v>0.378975560247445</v>
      </c>
      <c r="E36" s="9">
        <f t="shared" si="9"/>
        <v>2.525385169048413</v>
      </c>
      <c r="F36" s="11">
        <f t="shared" si="9"/>
        <v>2.1199235654220683</v>
      </c>
      <c r="G36" s="11">
        <f t="shared" si="9"/>
        <v>21.578057126303669</v>
      </c>
      <c r="H36" s="11">
        <f t="shared" si="9"/>
        <v>40.816319717190005</v>
      </c>
      <c r="I36" s="11">
        <f t="shared" si="9"/>
        <v>3.3973529707855685</v>
      </c>
      <c r="J36" s="11">
        <f t="shared" si="9"/>
        <v>2.9037614975452044</v>
      </c>
      <c r="K36" s="11">
        <f t="shared" si="9"/>
        <v>12.297035925826751</v>
      </c>
      <c r="L36" s="11">
        <f t="shared" si="9"/>
        <v>12.515785476402938</v>
      </c>
    </row>
    <row r="37" spans="1:12">
      <c r="A37" s="5">
        <v>2005</v>
      </c>
      <c r="B37" s="11">
        <f t="shared" ref="B37:L37" si="10">IF(ISERROR((B13/$B13)*100),"..",(B13/$B13)*100)</f>
        <v>100</v>
      </c>
      <c r="C37" s="11">
        <f t="shared" si="10"/>
        <v>1.1725481148863302</v>
      </c>
      <c r="D37" s="11">
        <f t="shared" si="10"/>
        <v>0.38986505731560134</v>
      </c>
      <c r="E37" s="9">
        <f t="shared" si="10"/>
        <v>2.5247662132948983</v>
      </c>
      <c r="F37" s="11">
        <f t="shared" si="10"/>
        <v>2.0558950399834433</v>
      </c>
      <c r="G37" s="11">
        <f t="shared" si="10"/>
        <v>21.428009165866808</v>
      </c>
      <c r="H37" s="11">
        <f t="shared" si="10"/>
        <v>40.556505499239258</v>
      </c>
      <c r="I37" s="11">
        <f t="shared" si="10"/>
        <v>3.3681165049171602</v>
      </c>
      <c r="J37" s="11">
        <f t="shared" si="10"/>
        <v>2.882170173080751</v>
      </c>
      <c r="K37" s="11">
        <f t="shared" si="10"/>
        <v>12.603530647505501</v>
      </c>
      <c r="L37" s="11">
        <f t="shared" si="10"/>
        <v>12.738446951145985</v>
      </c>
    </row>
    <row r="38" spans="1:12">
      <c r="A38" s="5">
        <v>2006</v>
      </c>
      <c r="B38" s="11">
        <f t="shared" ref="B38:L38" si="11">IF(ISERROR((B14/$B14)*100),"..",(B14/$B14)*100)</f>
        <v>100</v>
      </c>
      <c r="C38" s="11">
        <f t="shared" si="11"/>
        <v>1.1842921487262081</v>
      </c>
      <c r="D38" s="11">
        <f t="shared" si="11"/>
        <v>0.39538505124774348</v>
      </c>
      <c r="E38" s="9">
        <f t="shared" si="11"/>
        <v>2.4586169520700838</v>
      </c>
      <c r="F38" s="11">
        <f t="shared" si="11"/>
        <v>2.0587380306123615</v>
      </c>
      <c r="G38" s="11">
        <f t="shared" si="11"/>
        <v>21.153440114291165</v>
      </c>
      <c r="H38" s="11">
        <f t="shared" si="11"/>
        <v>40.219232052548151</v>
      </c>
      <c r="I38" s="11">
        <f t="shared" si="11"/>
        <v>3.378735828573999</v>
      </c>
      <c r="J38" s="11">
        <f t="shared" si="11"/>
        <v>2.8939726920388931</v>
      </c>
      <c r="K38" s="11">
        <f t="shared" si="11"/>
        <v>13.097416196663508</v>
      </c>
      <c r="L38" s="11">
        <f t="shared" si="11"/>
        <v>12.878907527144486</v>
      </c>
    </row>
    <row r="39" spans="1:12">
      <c r="A39" s="5">
        <v>2007</v>
      </c>
      <c r="B39" s="11">
        <f t="shared" ref="B39:L39" si="12">IF(ISERROR((B15/$B15)*100),"..",(B15/$B15)*100)</f>
        <v>100</v>
      </c>
      <c r="C39" s="11">
        <f t="shared" si="12"/>
        <v>1.1662957565005718</v>
      </c>
      <c r="D39" s="11">
        <f t="shared" si="12"/>
        <v>0.37931715268556165</v>
      </c>
      <c r="E39" s="9">
        <f t="shared" si="12"/>
        <v>2.4795815844006657</v>
      </c>
      <c r="F39" s="11">
        <f t="shared" si="12"/>
        <v>2.0297180743006105</v>
      </c>
      <c r="G39" s="11">
        <f t="shared" si="12"/>
        <v>21.002619659214162</v>
      </c>
      <c r="H39" s="11">
        <f t="shared" si="12"/>
        <v>39.951027693493288</v>
      </c>
      <c r="I39" s="11">
        <f t="shared" si="12"/>
        <v>3.3562698722422972</v>
      </c>
      <c r="J39" s="11">
        <f t="shared" si="12"/>
        <v>2.8968349729765448</v>
      </c>
      <c r="K39" s="11">
        <f t="shared" si="12"/>
        <v>13.328182016341964</v>
      </c>
      <c r="L39" s="11">
        <f t="shared" si="12"/>
        <v>13.121708781874903</v>
      </c>
    </row>
    <row r="40" spans="1:12">
      <c r="A40" s="5">
        <v>2008</v>
      </c>
      <c r="B40" s="11">
        <f t="shared" ref="B40:L40" si="13">IF(ISERROR((B16/$B16)*100),"..",(B16/$B16)*100)</f>
        <v>100</v>
      </c>
      <c r="C40" s="11">
        <f t="shared" si="13"/>
        <v>1.131671274924416</v>
      </c>
      <c r="D40" s="11">
        <f t="shared" si="13"/>
        <v>0.37453065606260383</v>
      </c>
      <c r="E40" s="9">
        <f t="shared" si="13"/>
        <v>2.4638287474817582</v>
      </c>
      <c r="F40" s="11">
        <f t="shared" si="13"/>
        <v>2.0091837512384725</v>
      </c>
      <c r="G40" s="11">
        <f t="shared" si="13"/>
        <v>21.300985904390075</v>
      </c>
      <c r="H40" s="11">
        <f t="shared" si="13"/>
        <v>39.760554044183664</v>
      </c>
      <c r="I40" s="11">
        <f t="shared" si="13"/>
        <v>3.3817949995306149</v>
      </c>
      <c r="J40" s="11">
        <f t="shared" si="13"/>
        <v>2.9299998397222549</v>
      </c>
      <c r="K40" s="11">
        <f t="shared" si="13"/>
        <v>13.39134869797229</v>
      </c>
      <c r="L40" s="11">
        <f t="shared" si="13"/>
        <v>12.964874968639531</v>
      </c>
    </row>
    <row r="41" spans="1:12">
      <c r="A41" s="5">
        <v>2009</v>
      </c>
      <c r="B41" s="11">
        <f t="shared" ref="B41:L41" si="14">IF(ISERROR((B17/$B17)*100),"..",(B17/$B17)*100)</f>
        <v>100</v>
      </c>
      <c r="C41" s="11">
        <f t="shared" si="14"/>
        <v>1.1000296373014862</v>
      </c>
      <c r="D41" s="11">
        <f t="shared" si="14"/>
        <v>0.38144169957619728</v>
      </c>
      <c r="E41" s="9">
        <f t="shared" si="14"/>
        <v>2.5432699252005868</v>
      </c>
      <c r="F41" s="11">
        <f t="shared" si="14"/>
        <v>2.0739819800927211</v>
      </c>
      <c r="G41" s="11">
        <f t="shared" si="14"/>
        <v>21.506396628409224</v>
      </c>
      <c r="H41" s="11">
        <f t="shared" si="14"/>
        <v>39.567278279281808</v>
      </c>
      <c r="I41" s="11">
        <f t="shared" si="14"/>
        <v>3.4646583204316559</v>
      </c>
      <c r="J41" s="11">
        <f t="shared" si="14"/>
        <v>2.9962990820996049</v>
      </c>
      <c r="K41" s="11">
        <f t="shared" si="14"/>
        <v>13.208615574241438</v>
      </c>
      <c r="L41" s="11">
        <f t="shared" si="14"/>
        <v>12.872372364339798</v>
      </c>
    </row>
    <row r="42" spans="1:12">
      <c r="A42" s="5">
        <v>2010</v>
      </c>
      <c r="B42" s="11">
        <f t="shared" ref="B42:L42" si="15">IF(ISERROR((B18/$B18)*100),"..",(B18/$B18)*100)</f>
        <v>100</v>
      </c>
      <c r="C42" s="11">
        <f t="shared" si="15"/>
        <v>1.1149072359468084</v>
      </c>
      <c r="D42" s="11">
        <f t="shared" si="15"/>
        <v>0.3761460203646898</v>
      </c>
      <c r="E42" s="9">
        <f t="shared" si="15"/>
        <v>2.5212647499957481</v>
      </c>
      <c r="F42" s="11">
        <f t="shared" si="15"/>
        <v>2.0108855530304828</v>
      </c>
      <c r="G42" s="11">
        <f t="shared" si="15"/>
        <v>21.598905103435012</v>
      </c>
      <c r="H42" s="11">
        <f t="shared" si="15"/>
        <v>39.699676154692362</v>
      </c>
      <c r="I42" s="11">
        <f t="shared" si="15"/>
        <v>3.4336841535013742</v>
      </c>
      <c r="J42" s="11">
        <f t="shared" si="15"/>
        <v>2.9579005299573189</v>
      </c>
      <c r="K42" s="11">
        <f t="shared" si="15"/>
        <v>13.056280379526628</v>
      </c>
      <c r="L42" s="11">
        <f t="shared" si="15"/>
        <v>12.936728694147289</v>
      </c>
    </row>
    <row r="44" spans="1:12">
      <c r="A44" s="1" t="s">
        <v>20</v>
      </c>
      <c r="B44" s="1" t="s">
        <v>25</v>
      </c>
    </row>
  </sheetData>
  <mergeCells count="2">
    <mergeCell ref="B4:L4"/>
    <mergeCell ref="B28:L28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6"/>
  </sheetPr>
  <dimension ref="A1:L26"/>
  <sheetViews>
    <sheetView zoomScaleNormal="100" workbookViewId="0"/>
  </sheetViews>
  <sheetFormatPr defaultRowHeight="11.25"/>
  <cols>
    <col min="1" max="1" width="9.140625" style="1" customWidth="1"/>
    <col min="2" max="12" width="12.7109375" style="1" customWidth="1"/>
    <col min="13" max="16384" width="9.140625" style="1"/>
  </cols>
  <sheetData>
    <row r="1" spans="1:12" ht="12.75">
      <c r="B1" s="7" t="str">
        <f>'Table of Contents'!B100</f>
        <v>Table 76: Real Capital Stock (Fixed, Non-Res), Provincial Comparison, Business Sector Industries, 1997-2010</v>
      </c>
    </row>
    <row r="3" spans="1:12" ht="22.5">
      <c r="A3" s="4"/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</row>
    <row r="4" spans="1:12">
      <c r="A4" s="5"/>
      <c r="B4" s="80" t="s">
        <v>60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>
      <c r="A5" s="5">
        <v>1997</v>
      </c>
      <c r="B5" s="39">
        <v>766716</v>
      </c>
      <c r="C5" s="39">
        <v>15528.8</v>
      </c>
      <c r="D5" s="39">
        <v>1971.4</v>
      </c>
      <c r="E5" s="39">
        <v>16368.9</v>
      </c>
      <c r="F5" s="39">
        <v>14095.1</v>
      </c>
      <c r="G5" s="39">
        <v>158564.5</v>
      </c>
      <c r="H5" s="39">
        <v>265154.3</v>
      </c>
      <c r="I5" s="39">
        <v>25894.799999999999</v>
      </c>
      <c r="J5" s="39">
        <v>35365.699999999997</v>
      </c>
      <c r="K5" s="39">
        <v>133538</v>
      </c>
      <c r="L5" s="39">
        <v>91992.7</v>
      </c>
    </row>
    <row r="6" spans="1:12">
      <c r="A6" s="5">
        <v>1998</v>
      </c>
      <c r="B6" s="39">
        <v>788077</v>
      </c>
      <c r="C6" s="39">
        <v>15617.2</v>
      </c>
      <c r="D6" s="39">
        <v>2003.5</v>
      </c>
      <c r="E6" s="39">
        <v>17268.099999999999</v>
      </c>
      <c r="F6" s="39">
        <v>14367.4</v>
      </c>
      <c r="G6" s="39">
        <v>160827.20000000001</v>
      </c>
      <c r="H6" s="39">
        <v>271209.59999999998</v>
      </c>
      <c r="I6" s="39">
        <v>26604.6</v>
      </c>
      <c r="J6" s="39">
        <v>36261.1</v>
      </c>
      <c r="K6" s="39">
        <v>142676.1</v>
      </c>
      <c r="L6" s="39">
        <v>93002</v>
      </c>
    </row>
    <row r="7" spans="1:12">
      <c r="A7" s="5">
        <v>1999</v>
      </c>
      <c r="B7" s="39">
        <v>809883.6</v>
      </c>
      <c r="C7" s="39">
        <v>16330.6</v>
      </c>
      <c r="D7" s="39">
        <v>2066.4</v>
      </c>
      <c r="E7" s="39">
        <v>18786.5</v>
      </c>
      <c r="F7" s="39">
        <v>15245.3</v>
      </c>
      <c r="G7" s="39">
        <v>164084.5</v>
      </c>
      <c r="H7" s="39">
        <v>279348.2</v>
      </c>
      <c r="I7" s="39">
        <v>27208.7</v>
      </c>
      <c r="J7" s="39">
        <v>37010.5</v>
      </c>
      <c r="K7" s="39">
        <v>148370.70000000001</v>
      </c>
      <c r="L7" s="39">
        <v>94156.2</v>
      </c>
    </row>
    <row r="8" spans="1:12">
      <c r="A8" s="5">
        <v>2000</v>
      </c>
      <c r="B8" s="39">
        <v>829739.8</v>
      </c>
      <c r="C8" s="39">
        <v>16496.599999999999</v>
      </c>
      <c r="D8" s="39">
        <v>2111.1999999999998</v>
      </c>
      <c r="E8" s="39">
        <v>19216.8</v>
      </c>
      <c r="F8" s="39">
        <v>15780.6</v>
      </c>
      <c r="G8" s="39">
        <v>166931</v>
      </c>
      <c r="H8" s="39">
        <v>284039.5</v>
      </c>
      <c r="I8" s="39">
        <v>27557.5</v>
      </c>
      <c r="J8" s="39">
        <v>37577.800000000003</v>
      </c>
      <c r="K8" s="39">
        <v>157711.29999999999</v>
      </c>
      <c r="L8" s="39">
        <v>95093.6</v>
      </c>
    </row>
    <row r="9" spans="1:12">
      <c r="A9" s="5">
        <v>2001</v>
      </c>
      <c r="B9" s="39">
        <v>842856.1</v>
      </c>
      <c r="C9" s="39">
        <v>16458</v>
      </c>
      <c r="D9" s="39">
        <v>2152.6</v>
      </c>
      <c r="E9" s="39">
        <v>19546.099999999999</v>
      </c>
      <c r="F9" s="39">
        <v>15644.7</v>
      </c>
      <c r="G9" s="39">
        <v>166705.29999999999</v>
      </c>
      <c r="H9" s="39">
        <v>285197.59999999998</v>
      </c>
      <c r="I9" s="39">
        <v>27840.2</v>
      </c>
      <c r="J9" s="39">
        <v>37719.5</v>
      </c>
      <c r="K9" s="39">
        <v>167559</v>
      </c>
      <c r="L9" s="39">
        <v>96395.9</v>
      </c>
    </row>
    <row r="10" spans="1:12">
      <c r="A10" s="5">
        <v>2002</v>
      </c>
      <c r="B10" s="39">
        <v>847253.4</v>
      </c>
      <c r="C10" s="39">
        <v>16308.3</v>
      </c>
      <c r="D10" s="39">
        <v>2177.1999999999998</v>
      </c>
      <c r="E10" s="39">
        <v>19977.2</v>
      </c>
      <c r="F10" s="39">
        <v>15485.7</v>
      </c>
      <c r="G10" s="39">
        <v>165945.9</v>
      </c>
      <c r="H10" s="39">
        <v>284048.09999999998</v>
      </c>
      <c r="I10" s="39">
        <v>28012.5</v>
      </c>
      <c r="J10" s="39">
        <v>37411.300000000003</v>
      </c>
      <c r="K10" s="39">
        <v>173350.5</v>
      </c>
      <c r="L10" s="39">
        <v>96662.7</v>
      </c>
    </row>
    <row r="11" spans="1:12">
      <c r="A11" s="5">
        <v>2003</v>
      </c>
      <c r="B11" s="39">
        <v>856931.6</v>
      </c>
      <c r="C11" s="39">
        <v>16493.3</v>
      </c>
      <c r="D11" s="39">
        <v>2214.6</v>
      </c>
      <c r="E11" s="39">
        <v>20118.099999999999</v>
      </c>
      <c r="F11" s="39">
        <v>15611.2</v>
      </c>
      <c r="G11" s="39">
        <v>166236.29999999999</v>
      </c>
      <c r="H11" s="39">
        <v>283653.8</v>
      </c>
      <c r="I11" s="39">
        <v>28060.2</v>
      </c>
      <c r="J11" s="39">
        <v>37650.1</v>
      </c>
      <c r="K11" s="39">
        <v>181752.3</v>
      </c>
      <c r="L11" s="39">
        <v>97410.1</v>
      </c>
    </row>
    <row r="12" spans="1:12">
      <c r="A12" s="5">
        <v>2004</v>
      </c>
      <c r="B12" s="39">
        <v>875619.5</v>
      </c>
      <c r="C12" s="39">
        <v>16981.5</v>
      </c>
      <c r="D12" s="39">
        <v>2272.6</v>
      </c>
      <c r="E12" s="39">
        <v>20153.5</v>
      </c>
      <c r="F12" s="39">
        <v>15851.9</v>
      </c>
      <c r="G12" s="39">
        <v>168913.5</v>
      </c>
      <c r="H12" s="39">
        <v>285508.40000000002</v>
      </c>
      <c r="I12" s="39">
        <v>28313.4</v>
      </c>
      <c r="J12" s="39">
        <v>37770.699999999997</v>
      </c>
      <c r="K12" s="39">
        <v>192443.7</v>
      </c>
      <c r="L12" s="39">
        <v>99334.8</v>
      </c>
    </row>
    <row r="13" spans="1:12">
      <c r="A13" s="5">
        <v>2005</v>
      </c>
      <c r="B13" s="39">
        <v>904937</v>
      </c>
      <c r="C13" s="39">
        <v>17690.2</v>
      </c>
      <c r="D13" s="39">
        <v>2264.6999999999998</v>
      </c>
      <c r="E13" s="39">
        <v>20135.900000000001</v>
      </c>
      <c r="F13" s="39">
        <v>16063.4</v>
      </c>
      <c r="G13" s="39">
        <v>170721.7</v>
      </c>
      <c r="H13" s="39">
        <v>289983.5</v>
      </c>
      <c r="I13" s="39">
        <v>28427.7</v>
      </c>
      <c r="J13" s="39">
        <v>38745.300000000003</v>
      </c>
      <c r="K13" s="39">
        <v>209484.5</v>
      </c>
      <c r="L13" s="39">
        <v>102338.1</v>
      </c>
    </row>
    <row r="14" spans="1:12">
      <c r="A14" s="5">
        <v>2006</v>
      </c>
      <c r="B14" s="39">
        <v>940929.9</v>
      </c>
      <c r="C14" s="39">
        <v>17801.099999999999</v>
      </c>
      <c r="D14" s="39">
        <v>2334.1999999999998</v>
      </c>
      <c r="E14" s="39">
        <v>20074.599999999999</v>
      </c>
      <c r="F14" s="39">
        <v>16967.400000000001</v>
      </c>
      <c r="G14" s="39">
        <v>172861.7</v>
      </c>
      <c r="H14" s="39">
        <v>296424.59999999998</v>
      </c>
      <c r="I14" s="39">
        <v>28898.6</v>
      </c>
      <c r="J14" s="39">
        <v>40205</v>
      </c>
      <c r="K14" s="39">
        <v>227558.1</v>
      </c>
      <c r="L14" s="39">
        <v>106891.2</v>
      </c>
    </row>
    <row r="15" spans="1:12">
      <c r="A15" s="5">
        <v>2007</v>
      </c>
      <c r="B15" s="39">
        <v>972271.6</v>
      </c>
      <c r="C15" s="39">
        <v>17507.8</v>
      </c>
      <c r="D15" s="39">
        <v>2483.1</v>
      </c>
      <c r="E15" s="39">
        <v>20056.599999999999</v>
      </c>
      <c r="F15" s="39">
        <v>17737.7</v>
      </c>
      <c r="G15" s="39">
        <v>175492.1</v>
      </c>
      <c r="H15" s="39">
        <v>301090.09999999998</v>
      </c>
      <c r="I15" s="39">
        <v>29335.200000000001</v>
      </c>
      <c r="J15" s="39">
        <v>41811.199999999997</v>
      </c>
      <c r="K15" s="39">
        <v>242725.9</v>
      </c>
      <c r="L15" s="39">
        <v>110841.2</v>
      </c>
    </row>
    <row r="16" spans="1:12">
      <c r="A16" s="5">
        <v>2008</v>
      </c>
      <c r="B16" s="39">
        <v>1006265.2</v>
      </c>
      <c r="C16" s="39">
        <v>17619.7</v>
      </c>
      <c r="D16" s="39">
        <v>2590</v>
      </c>
      <c r="E16" s="39">
        <v>19701.3</v>
      </c>
      <c r="F16" s="39">
        <v>18789.8</v>
      </c>
      <c r="G16" s="39">
        <v>178923.4</v>
      </c>
      <c r="H16" s="39">
        <v>306681</v>
      </c>
      <c r="I16" s="39">
        <v>30233.3</v>
      </c>
      <c r="J16" s="39">
        <v>44265.599999999999</v>
      </c>
      <c r="K16" s="39">
        <v>256570.7</v>
      </c>
      <c r="L16" s="39">
        <v>115624.4</v>
      </c>
    </row>
    <row r="17" spans="1:12">
      <c r="A17" s="5">
        <v>2009</v>
      </c>
      <c r="B17" s="39">
        <v>999768.4</v>
      </c>
      <c r="C17" s="39">
        <v>17393</v>
      </c>
      <c r="D17" s="39">
        <v>2547.8000000000002</v>
      </c>
      <c r="E17" s="39">
        <v>19379.599999999999</v>
      </c>
      <c r="F17" s="39">
        <v>18981.3</v>
      </c>
      <c r="G17" s="39">
        <v>178450.5</v>
      </c>
      <c r="H17" s="39">
        <v>303471</v>
      </c>
      <c r="I17" s="39">
        <v>30533.599999999999</v>
      </c>
      <c r="J17" s="39">
        <v>46621</v>
      </c>
      <c r="K17" s="39">
        <v>251676.4</v>
      </c>
      <c r="L17" s="39">
        <v>115954.9</v>
      </c>
    </row>
    <row r="18" spans="1:12">
      <c r="A18" s="5">
        <v>2010</v>
      </c>
      <c r="B18" s="39">
        <v>1002782.8</v>
      </c>
      <c r="C18" s="39">
        <v>17884.3</v>
      </c>
      <c r="D18" s="39">
        <v>2514.1999999999998</v>
      </c>
      <c r="E18" s="39">
        <v>19105.8</v>
      </c>
      <c r="F18" s="39">
        <v>18654.5</v>
      </c>
      <c r="G18" s="39">
        <v>178880.3</v>
      </c>
      <c r="H18" s="39">
        <v>303411.90000000002</v>
      </c>
      <c r="I18" s="39">
        <v>31238.5</v>
      </c>
      <c r="J18" s="39">
        <v>49109.9</v>
      </c>
      <c r="K18" s="39">
        <v>248021.9</v>
      </c>
      <c r="L18" s="39">
        <v>119374</v>
      </c>
    </row>
    <row r="20" spans="1:12">
      <c r="A20" s="4"/>
      <c r="B20" s="3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9" t="s">
        <v>22</v>
      </c>
      <c r="B21" s="34">
        <f>IF(ISERROR((POWER(VLOOKUP(VALUE(RIGHT($A21,4)),$A$3:$L$19,COLUMN(B$19),)/VLOOKUP(VALUE(LEFT($A21,4)),$A$3:$L$19,COLUMN(B$19),),1/(VALUE(RIGHT($A21,4))-VALUE(LEFT($A21,4))))-1)*100),"n.a.",(POWER(VLOOKUP(VALUE(RIGHT($A21,4)),$A$3:$L$19,COLUMN(B$19),)/VLOOKUP(VALUE(LEFT($A21,4)),$A$3:$L$19,COLUMN(B$19),),1/(VALUE(RIGHT($A21,4))-VALUE(LEFT($A21,4))))-1)*100)</f>
        <v>2.086215434046168</v>
      </c>
      <c r="C21" s="32">
        <f t="shared" ref="C21:L23" si="0">IF(ISERROR((POWER(VLOOKUP(VALUE(RIGHT($A21,4)),$A$3:$L$19,COLUMN(C$19),)/VLOOKUP(VALUE(LEFT($A21,4)),$A$3:$L$19,COLUMN(C$19),),1/(VALUE(RIGHT($A21,4))-VALUE(LEFT($A21,4))))-1)*100),"n.a.",(POWER(VLOOKUP(VALUE(RIGHT($A21,4)),$A$3:$L$19,COLUMN(C$19),)/VLOOKUP(VALUE(LEFT($A21,4)),$A$3:$L$19,COLUMN(C$19),),1/(VALUE(RIGHT($A21,4))-VALUE(LEFT($A21,4))))-1)*100)</f>
        <v>1.092282850378723</v>
      </c>
      <c r="D21" s="9">
        <f t="shared" si="0"/>
        <v>1.8884617020535011</v>
      </c>
      <c r="E21" s="9">
        <f t="shared" si="0"/>
        <v>1.1963984307726605</v>
      </c>
      <c r="F21" s="9">
        <f t="shared" si="0"/>
        <v>2.1792538663134575</v>
      </c>
      <c r="G21" s="9">
        <f t="shared" si="0"/>
        <v>0.93166256409451531</v>
      </c>
      <c r="H21" s="9">
        <f t="shared" si="0"/>
        <v>1.0421573894978664</v>
      </c>
      <c r="I21" s="9">
        <f t="shared" si="0"/>
        <v>1.4536108134877601</v>
      </c>
      <c r="J21" s="9">
        <f t="shared" si="0"/>
        <v>2.5576863240549974</v>
      </c>
      <c r="K21" s="9">
        <f t="shared" si="0"/>
        <v>4.8777771493225375</v>
      </c>
      <c r="L21" s="9">
        <f t="shared" si="0"/>
        <v>2.0244675625690212</v>
      </c>
    </row>
    <row r="22" spans="1:12">
      <c r="A22" s="29" t="s">
        <v>23</v>
      </c>
      <c r="B22" s="34">
        <f t="shared" ref="B22:B23" si="1">IF(ISERROR((POWER(VLOOKUP(VALUE(RIGHT($A22,4)),$A$3:$L$19,COLUMN(B$19),)/VLOOKUP(VALUE(LEFT($A22,4)),$A$3:$L$19,COLUMN(B$19),),1/(VALUE(RIGHT($A22,4))-VALUE(LEFT($A22,4))))-1)*100),"n.a.",(POWER(VLOOKUP(VALUE(RIGHT($A22,4)),$A$3:$L$19,COLUMN(B$19),)/VLOOKUP(VALUE(LEFT($A22,4)),$A$3:$L$19,COLUMN(B$19),),1/(VALUE(RIGHT($A22,4))-VALUE(LEFT($A22,4))))-1)*100)</f>
        <v>2.6681647111627571</v>
      </c>
      <c r="C22" s="32">
        <f t="shared" si="0"/>
        <v>2.0357080441861797</v>
      </c>
      <c r="D22" s="9">
        <f t="shared" si="0"/>
        <v>2.3100291327597278</v>
      </c>
      <c r="E22" s="9">
        <f t="shared" si="0"/>
        <v>5.4922426108744427</v>
      </c>
      <c r="F22" s="9">
        <f t="shared" si="0"/>
        <v>3.8369165983265452</v>
      </c>
      <c r="G22" s="9">
        <f t="shared" si="0"/>
        <v>1.7287428395787785</v>
      </c>
      <c r="H22" s="9">
        <f t="shared" si="0"/>
        <v>2.3198798921559405</v>
      </c>
      <c r="I22" s="9">
        <f t="shared" si="0"/>
        <v>2.0960840963175853</v>
      </c>
      <c r="J22" s="9">
        <f t="shared" si="0"/>
        <v>2.0429559635306127</v>
      </c>
      <c r="K22" s="9">
        <f t="shared" si="0"/>
        <v>5.7026758028455804</v>
      </c>
      <c r="L22" s="9">
        <f t="shared" si="0"/>
        <v>1.1112100339149</v>
      </c>
    </row>
    <row r="23" spans="1:12">
      <c r="A23" s="29" t="s">
        <v>24</v>
      </c>
      <c r="B23" s="34">
        <f t="shared" si="1"/>
        <v>1.9122747378318872</v>
      </c>
      <c r="C23" s="32">
        <f t="shared" si="0"/>
        <v>0.81095994921744907</v>
      </c>
      <c r="D23" s="9">
        <f t="shared" si="0"/>
        <v>1.7623305266195377</v>
      </c>
      <c r="E23" s="9">
        <f t="shared" si="0"/>
        <v>-5.7912649819813478E-2</v>
      </c>
      <c r="F23" s="9">
        <f t="shared" si="0"/>
        <v>1.6871347028321715</v>
      </c>
      <c r="G23" s="9">
        <f t="shared" si="0"/>
        <v>0.69375856896098931</v>
      </c>
      <c r="H23" s="9">
        <f t="shared" si="0"/>
        <v>0.66196109429628169</v>
      </c>
      <c r="I23" s="9">
        <f t="shared" si="0"/>
        <v>1.2616583694768924</v>
      </c>
      <c r="J23" s="9">
        <f t="shared" si="0"/>
        <v>2.7126111413289244</v>
      </c>
      <c r="K23" s="9">
        <f t="shared" si="0"/>
        <v>4.6315651533155977</v>
      </c>
      <c r="L23" s="9">
        <f t="shared" si="0"/>
        <v>2.3000499469876701</v>
      </c>
    </row>
    <row r="25" spans="1:12">
      <c r="A25" s="1" t="s">
        <v>141</v>
      </c>
      <c r="B25" s="1" t="s">
        <v>142</v>
      </c>
    </row>
    <row r="26" spans="1:12">
      <c r="A26" s="1" t="s">
        <v>20</v>
      </c>
      <c r="B26" s="1" t="s">
        <v>92</v>
      </c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6"/>
  </sheetPr>
  <dimension ref="A1:N25"/>
  <sheetViews>
    <sheetView zoomScaleNormal="100" workbookViewId="0"/>
  </sheetViews>
  <sheetFormatPr defaultRowHeight="11.25"/>
  <cols>
    <col min="1" max="1" width="9.140625" style="1"/>
    <col min="2" max="12" width="12.7109375" style="1" customWidth="1"/>
    <col min="13" max="16384" width="9.140625" style="1"/>
  </cols>
  <sheetData>
    <row r="1" spans="1:12" ht="12.75">
      <c r="B1" s="7" t="str">
        <f>'Table of Contents'!B101</f>
        <v>Table 77: Labour Productivity, Provincial Comparison, Business Sector Industries, 1997-2010</v>
      </c>
    </row>
    <row r="3" spans="1:12" ht="22.5" customHeight="1">
      <c r="A3" s="4"/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</row>
    <row r="4" spans="1:12">
      <c r="A4" s="5"/>
      <c r="B4" s="80" t="s">
        <v>44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>
      <c r="A5" s="5">
        <v>1997</v>
      </c>
      <c r="B5" s="11">
        <f>RGDP_Prov_Comp!B5/Hrs_Wkd_Prov_Comp!B5</f>
        <v>32.469220086571063</v>
      </c>
      <c r="C5" s="11">
        <f>RGDP_Prov_Comp!C5/Hrs_Wkd_Prov_Comp!C5</f>
        <v>28.053656932656544</v>
      </c>
      <c r="D5" s="11">
        <f>RGDP_Prov_Comp!D5/Hrs_Wkd_Prov_Comp!D5</f>
        <v>21.317458203697203</v>
      </c>
      <c r="E5" s="11">
        <f>RGDP_Prov_Comp!E5/Hrs_Wkd_Prov_Comp!E5</f>
        <v>23.728274604189387</v>
      </c>
      <c r="F5" s="11">
        <f>RGDP_Prov_Comp!F5/Hrs_Wkd_Prov_Comp!F5</f>
        <v>23.758613530732791</v>
      </c>
      <c r="G5" s="11">
        <f>RGDP_Prov_Comp!G5/Hrs_Wkd_Prov_Comp!G5</f>
        <v>30.990695401206736</v>
      </c>
      <c r="H5" s="11">
        <f>RGDP_Prov_Comp!H5/Hrs_Wkd_Prov_Comp!H5</f>
        <v>32.822250220682399</v>
      </c>
      <c r="I5" s="11">
        <f>RGDP_Prov_Comp!I5/Hrs_Wkd_Prov_Comp!I5</f>
        <v>27.198877778520508</v>
      </c>
      <c r="J5" s="11">
        <f>RGDP_Prov_Comp!J5/Hrs_Wkd_Prov_Comp!J5</f>
        <v>33.212328921082431</v>
      </c>
      <c r="K5" s="11">
        <f>RGDP_Prov_Comp!K5/Hrs_Wkd_Prov_Comp!K5</f>
        <v>42.624618497525788</v>
      </c>
      <c r="L5" s="11">
        <f>RGDP_Prov_Comp!L5/Hrs_Wkd_Prov_Comp!L5</f>
        <v>30.006039086308608</v>
      </c>
    </row>
    <row r="6" spans="1:12">
      <c r="A6" s="5">
        <v>1998</v>
      </c>
      <c r="B6" s="11">
        <f>RGDP_Prov_Comp!B6/Hrs_Wkd_Prov_Comp!B6</f>
        <v>33.114005347060854</v>
      </c>
      <c r="C6" s="11">
        <f>RGDP_Prov_Comp!C6/Hrs_Wkd_Prov_Comp!C6</f>
        <v>29.637283489591606</v>
      </c>
      <c r="D6" s="11">
        <f>RGDP_Prov_Comp!D6/Hrs_Wkd_Prov_Comp!D6</f>
        <v>22.120448607809447</v>
      </c>
      <c r="E6" s="11">
        <f>RGDP_Prov_Comp!E6/Hrs_Wkd_Prov_Comp!E6</f>
        <v>23.91228870892099</v>
      </c>
      <c r="F6" s="11">
        <f>RGDP_Prov_Comp!F6/Hrs_Wkd_Prov_Comp!F6</f>
        <v>24.333407403534455</v>
      </c>
      <c r="G6" s="11">
        <f>RGDP_Prov_Comp!G6/Hrs_Wkd_Prov_Comp!G6</f>
        <v>31.441301834583356</v>
      </c>
      <c r="H6" s="11">
        <f>RGDP_Prov_Comp!H6/Hrs_Wkd_Prov_Comp!H6</f>
        <v>33.327286830666154</v>
      </c>
      <c r="I6" s="11">
        <f>RGDP_Prov_Comp!I6/Hrs_Wkd_Prov_Comp!I6</f>
        <v>28.291454022215092</v>
      </c>
      <c r="J6" s="11">
        <f>RGDP_Prov_Comp!J6/Hrs_Wkd_Prov_Comp!J6</f>
        <v>34.851568216390881</v>
      </c>
      <c r="K6" s="11">
        <f>RGDP_Prov_Comp!K6/Hrs_Wkd_Prov_Comp!K6</f>
        <v>43.497617745453944</v>
      </c>
      <c r="L6" s="11">
        <f>RGDP_Prov_Comp!L6/Hrs_Wkd_Prov_Comp!L6</f>
        <v>30.652833444961676</v>
      </c>
    </row>
    <row r="7" spans="1:12">
      <c r="A7" s="5">
        <v>1999</v>
      </c>
      <c r="B7" s="11">
        <f>RGDP_Prov_Comp!B7/Hrs_Wkd_Prov_Comp!B7</f>
        <v>34.252592640572473</v>
      </c>
      <c r="C7" s="11">
        <f>RGDP_Prov_Comp!C7/Hrs_Wkd_Prov_Comp!C7</f>
        <v>29.697057217312903</v>
      </c>
      <c r="D7" s="11">
        <f>RGDP_Prov_Comp!D7/Hrs_Wkd_Prov_Comp!D7</f>
        <v>23.093774010898734</v>
      </c>
      <c r="E7" s="11">
        <f>RGDP_Prov_Comp!E7/Hrs_Wkd_Prov_Comp!E7</f>
        <v>25.282649032417982</v>
      </c>
      <c r="F7" s="11">
        <f>RGDP_Prov_Comp!F7/Hrs_Wkd_Prov_Comp!F7</f>
        <v>25.419730951174188</v>
      </c>
      <c r="G7" s="11">
        <f>RGDP_Prov_Comp!G7/Hrs_Wkd_Prov_Comp!G7</f>
        <v>32.507556650649029</v>
      </c>
      <c r="H7" s="11">
        <f>RGDP_Prov_Comp!H7/Hrs_Wkd_Prov_Comp!H7</f>
        <v>35.22832394964292</v>
      </c>
      <c r="I7" s="11">
        <f>RGDP_Prov_Comp!I7/Hrs_Wkd_Prov_Comp!I7</f>
        <v>28.558453627969023</v>
      </c>
      <c r="J7" s="11">
        <f>RGDP_Prov_Comp!J7/Hrs_Wkd_Prov_Comp!J7</f>
        <v>35.267192823318503</v>
      </c>
      <c r="K7" s="11">
        <f>RGDP_Prov_Comp!K7/Hrs_Wkd_Prov_Comp!K7</f>
        <v>43.488277851587213</v>
      </c>
      <c r="L7" s="11">
        <f>RGDP_Prov_Comp!L7/Hrs_Wkd_Prov_Comp!L7</f>
        <v>31.162777328589009</v>
      </c>
    </row>
    <row r="8" spans="1:12">
      <c r="A8" s="5">
        <v>2000</v>
      </c>
      <c r="B8" s="11">
        <f>RGDP_Prov_Comp!B8/Hrs_Wkd_Prov_Comp!B8</f>
        <v>35.554433382666573</v>
      </c>
      <c r="C8" s="11">
        <f>RGDP_Prov_Comp!C8/Hrs_Wkd_Prov_Comp!C8</f>
        <v>33.097934310234812</v>
      </c>
      <c r="D8" s="11">
        <f>RGDP_Prov_Comp!D8/Hrs_Wkd_Prov_Comp!D8</f>
        <v>22.65740101223972</v>
      </c>
      <c r="E8" s="11">
        <f>RGDP_Prov_Comp!E8/Hrs_Wkd_Prov_Comp!E8</f>
        <v>26.139720813960004</v>
      </c>
      <c r="F8" s="11">
        <f>RGDP_Prov_Comp!F8/Hrs_Wkd_Prov_Comp!F8</f>
        <v>25.643891013521699</v>
      </c>
      <c r="G8" s="11">
        <f>RGDP_Prov_Comp!G8/Hrs_Wkd_Prov_Comp!G8</f>
        <v>33.654289406920853</v>
      </c>
      <c r="H8" s="11">
        <f>RGDP_Prov_Comp!H8/Hrs_Wkd_Prov_Comp!H8</f>
        <v>36.762494717283005</v>
      </c>
      <c r="I8" s="11">
        <f>RGDP_Prov_Comp!I8/Hrs_Wkd_Prov_Comp!I8</f>
        <v>30.016599422147582</v>
      </c>
      <c r="J8" s="11">
        <f>RGDP_Prov_Comp!J8/Hrs_Wkd_Prov_Comp!J8</f>
        <v>36.592104716987883</v>
      </c>
      <c r="K8" s="11">
        <f>RGDP_Prov_Comp!K8/Hrs_Wkd_Prov_Comp!K8</f>
        <v>45.019544884581492</v>
      </c>
      <c r="L8" s="11">
        <f>RGDP_Prov_Comp!L8/Hrs_Wkd_Prov_Comp!L8</f>
        <v>31.992423969931313</v>
      </c>
    </row>
    <row r="9" spans="1:12">
      <c r="A9" s="5">
        <v>2001</v>
      </c>
      <c r="B9" s="11">
        <f>RGDP_Prov_Comp!B9/Hrs_Wkd_Prov_Comp!B9</f>
        <v>35.867572169609602</v>
      </c>
      <c r="C9" s="11">
        <f>RGDP_Prov_Comp!C9/Hrs_Wkd_Prov_Comp!C9</f>
        <v>31.946361604054555</v>
      </c>
      <c r="D9" s="11">
        <f>RGDP_Prov_Comp!D9/Hrs_Wkd_Prov_Comp!D9</f>
        <v>22.40074517330925</v>
      </c>
      <c r="E9" s="11">
        <f>RGDP_Prov_Comp!E9/Hrs_Wkd_Prov_Comp!E9</f>
        <v>27.241796236500051</v>
      </c>
      <c r="F9" s="11">
        <f>RGDP_Prov_Comp!F9/Hrs_Wkd_Prov_Comp!F9</f>
        <v>26.841735896844035</v>
      </c>
      <c r="G9" s="11">
        <f>RGDP_Prov_Comp!G9/Hrs_Wkd_Prov_Comp!G9</f>
        <v>34.285846922594011</v>
      </c>
      <c r="H9" s="11">
        <f>RGDP_Prov_Comp!H9/Hrs_Wkd_Prov_Comp!H9</f>
        <v>36.769673996916119</v>
      </c>
      <c r="I9" s="11">
        <f>RGDP_Prov_Comp!I9/Hrs_Wkd_Prov_Comp!I9</f>
        <v>30.379351906635694</v>
      </c>
      <c r="J9" s="11">
        <f>RGDP_Prov_Comp!J9/Hrs_Wkd_Prov_Comp!J9</f>
        <v>37.230011393539456</v>
      </c>
      <c r="K9" s="11">
        <f>RGDP_Prov_Comp!K9/Hrs_Wkd_Prov_Comp!K9</f>
        <v>44.078323389934219</v>
      </c>
      <c r="L9" s="11">
        <f>RGDP_Prov_Comp!L9/Hrs_Wkd_Prov_Comp!L9</f>
        <v>33.110007288836577</v>
      </c>
    </row>
    <row r="10" spans="1:12">
      <c r="A10" s="5">
        <v>2002</v>
      </c>
      <c r="B10" s="11">
        <f>RGDP_Prov_Comp!B10/Hrs_Wkd_Prov_Comp!B10</f>
        <v>36.419437737763708</v>
      </c>
      <c r="C10" s="11">
        <f>RGDP_Prov_Comp!C10/Hrs_Wkd_Prov_Comp!C10</f>
        <v>38.968317802482972</v>
      </c>
      <c r="D10" s="11">
        <f>RGDP_Prov_Comp!D10/Hrs_Wkd_Prov_Comp!D10</f>
        <v>23.148496282321609</v>
      </c>
      <c r="E10" s="11">
        <f>RGDP_Prov_Comp!E10/Hrs_Wkd_Prov_Comp!E10</f>
        <v>28.24737012140028</v>
      </c>
      <c r="F10" s="11">
        <f>RGDP_Prov_Comp!F10/Hrs_Wkd_Prov_Comp!F10</f>
        <v>27.218494415798762</v>
      </c>
      <c r="G10" s="11">
        <f>RGDP_Prov_Comp!G10/Hrs_Wkd_Prov_Comp!G10</f>
        <v>34.161464737271508</v>
      </c>
      <c r="H10" s="11">
        <f>RGDP_Prov_Comp!H10/Hrs_Wkd_Prov_Comp!H10</f>
        <v>37.556305452588298</v>
      </c>
      <c r="I10" s="11">
        <f>RGDP_Prov_Comp!I10/Hrs_Wkd_Prov_Comp!I10</f>
        <v>30.63986765133933</v>
      </c>
      <c r="J10" s="11">
        <f>RGDP_Prov_Comp!J10/Hrs_Wkd_Prov_Comp!J10</f>
        <v>36.667790511346823</v>
      </c>
      <c r="K10" s="11">
        <f>RGDP_Prov_Comp!K10/Hrs_Wkd_Prov_Comp!K10</f>
        <v>44.288106167310112</v>
      </c>
      <c r="L10" s="11">
        <f>RGDP_Prov_Comp!L10/Hrs_Wkd_Prov_Comp!L10</f>
        <v>33.871050738752757</v>
      </c>
    </row>
    <row r="11" spans="1:12">
      <c r="A11" s="5">
        <v>2003</v>
      </c>
      <c r="B11" s="11">
        <f>RGDP_Prov_Comp!B11/Hrs_Wkd_Prov_Comp!B11</f>
        <v>36.599098182665514</v>
      </c>
      <c r="C11" s="11">
        <f>RGDP_Prov_Comp!C11/Hrs_Wkd_Prov_Comp!C11</f>
        <v>41.965696045189425</v>
      </c>
      <c r="D11" s="11">
        <f>RGDP_Prov_Comp!D11/Hrs_Wkd_Prov_Comp!D11</f>
        <v>23.46111725663717</v>
      </c>
      <c r="E11" s="11">
        <f>RGDP_Prov_Comp!E11/Hrs_Wkd_Prov_Comp!E11</f>
        <v>28.49565637727466</v>
      </c>
      <c r="F11" s="11">
        <f>RGDP_Prov_Comp!F11/Hrs_Wkd_Prov_Comp!F11</f>
        <v>28.162815189201627</v>
      </c>
      <c r="G11" s="11">
        <f>RGDP_Prov_Comp!G11/Hrs_Wkd_Prov_Comp!G11</f>
        <v>34.78915953565695</v>
      </c>
      <c r="H11" s="11">
        <f>RGDP_Prov_Comp!H11/Hrs_Wkd_Prov_Comp!H11</f>
        <v>37.35359414185524</v>
      </c>
      <c r="I11" s="11">
        <f>RGDP_Prov_Comp!I11/Hrs_Wkd_Prov_Comp!I11</f>
        <v>30.7201996130735</v>
      </c>
      <c r="J11" s="11">
        <f>RGDP_Prov_Comp!J11/Hrs_Wkd_Prov_Comp!J11</f>
        <v>38.517652207814322</v>
      </c>
      <c r="K11" s="11">
        <f>RGDP_Prov_Comp!K11/Hrs_Wkd_Prov_Comp!K11</f>
        <v>44.081708030580863</v>
      </c>
      <c r="L11" s="11">
        <f>RGDP_Prov_Comp!L11/Hrs_Wkd_Prov_Comp!L11</f>
        <v>33.789336002602326</v>
      </c>
    </row>
    <row r="12" spans="1:12">
      <c r="A12" s="5">
        <v>2004</v>
      </c>
      <c r="B12" s="11">
        <f>RGDP_Prov_Comp!B12/Hrs_Wkd_Prov_Comp!B12</f>
        <v>36.73633229420841</v>
      </c>
      <c r="C12" s="11">
        <f>RGDP_Prov_Comp!C12/Hrs_Wkd_Prov_Comp!C12</f>
        <v>40.287484372929072</v>
      </c>
      <c r="D12" s="11">
        <f>RGDP_Prov_Comp!D12/Hrs_Wkd_Prov_Comp!D12</f>
        <v>24.795224811104458</v>
      </c>
      <c r="E12" s="11">
        <f>RGDP_Prov_Comp!E12/Hrs_Wkd_Prov_Comp!E12</f>
        <v>28.388810736052832</v>
      </c>
      <c r="F12" s="11">
        <f>RGDP_Prov_Comp!F12/Hrs_Wkd_Prov_Comp!F12</f>
        <v>28.362372623328479</v>
      </c>
      <c r="G12" s="11">
        <f>RGDP_Prov_Comp!G12/Hrs_Wkd_Prov_Comp!G12</f>
        <v>34.810445844205951</v>
      </c>
      <c r="H12" s="11">
        <f>RGDP_Prov_Comp!H12/Hrs_Wkd_Prov_Comp!H12</f>
        <v>37.276498953756168</v>
      </c>
      <c r="I12" s="11">
        <f>RGDP_Prov_Comp!I12/Hrs_Wkd_Prov_Comp!I12</f>
        <v>30.788475203217207</v>
      </c>
      <c r="J12" s="11">
        <f>RGDP_Prov_Comp!J12/Hrs_Wkd_Prov_Comp!J12</f>
        <v>40.229870300244833</v>
      </c>
      <c r="K12" s="11">
        <f>RGDP_Prov_Comp!K12/Hrs_Wkd_Prov_Comp!K12</f>
        <v>44.819761801915561</v>
      </c>
      <c r="L12" s="11">
        <f>RGDP_Prov_Comp!L12/Hrs_Wkd_Prov_Comp!L12</f>
        <v>33.772801421568531</v>
      </c>
    </row>
    <row r="13" spans="1:12">
      <c r="A13" s="5">
        <v>2005</v>
      </c>
      <c r="B13" s="11">
        <f>RGDP_Prov_Comp!B13/Hrs_Wkd_Prov_Comp!B13</f>
        <v>37.583710188138213</v>
      </c>
      <c r="C13" s="11">
        <f>RGDP_Prov_Comp!C13/Hrs_Wkd_Prov_Comp!C13</f>
        <v>41.964952897972218</v>
      </c>
      <c r="D13" s="11">
        <f>RGDP_Prov_Comp!D13/Hrs_Wkd_Prov_Comp!D13</f>
        <v>23.908966887128106</v>
      </c>
      <c r="E13" s="11">
        <f>RGDP_Prov_Comp!E13/Hrs_Wkd_Prov_Comp!E13</f>
        <v>28.286064344338268</v>
      </c>
      <c r="F13" s="11">
        <f>RGDP_Prov_Comp!F13/Hrs_Wkd_Prov_Comp!F13</f>
        <v>29.39450841929235</v>
      </c>
      <c r="G13" s="11">
        <f>RGDP_Prov_Comp!G13/Hrs_Wkd_Prov_Comp!G13</f>
        <v>35.536645111225042</v>
      </c>
      <c r="H13" s="11">
        <f>RGDP_Prov_Comp!H13/Hrs_Wkd_Prov_Comp!H13</f>
        <v>38.279840144043256</v>
      </c>
      <c r="I13" s="11">
        <f>RGDP_Prov_Comp!I13/Hrs_Wkd_Prov_Comp!I13</f>
        <v>31.86325473044845</v>
      </c>
      <c r="J13" s="11">
        <f>RGDP_Prov_Comp!J13/Hrs_Wkd_Prov_Comp!J13</f>
        <v>41.532167938503058</v>
      </c>
      <c r="K13" s="11">
        <f>RGDP_Prov_Comp!K13/Hrs_Wkd_Prov_Comp!K13</f>
        <v>45.721571909459534</v>
      </c>
      <c r="L13" s="11">
        <f>RGDP_Prov_Comp!L13/Hrs_Wkd_Prov_Comp!L13</f>
        <v>34.745447822440276</v>
      </c>
    </row>
    <row r="14" spans="1:12">
      <c r="A14" s="5">
        <v>2006</v>
      </c>
      <c r="B14" s="11">
        <f>RGDP_Prov_Comp!B14/Hrs_Wkd_Prov_Comp!B14</f>
        <v>38.040108232199572</v>
      </c>
      <c r="C14" s="11">
        <f>RGDP_Prov_Comp!C14/Hrs_Wkd_Prov_Comp!C14</f>
        <v>42.17328500669629</v>
      </c>
      <c r="D14" s="11">
        <f>RGDP_Prov_Comp!D14/Hrs_Wkd_Prov_Comp!D14</f>
        <v>24.234808447415897</v>
      </c>
      <c r="E14" s="11">
        <f>RGDP_Prov_Comp!E14/Hrs_Wkd_Prov_Comp!E14</f>
        <v>28.487909357299017</v>
      </c>
      <c r="F14" s="11">
        <f>RGDP_Prov_Comp!F14/Hrs_Wkd_Prov_Comp!F14</f>
        <v>29.662120298054816</v>
      </c>
      <c r="G14" s="11">
        <f>RGDP_Prov_Comp!G14/Hrs_Wkd_Prov_Comp!G14</f>
        <v>35.890792928769976</v>
      </c>
      <c r="H14" s="11">
        <f>RGDP_Prov_Comp!H14/Hrs_Wkd_Prov_Comp!H14</f>
        <v>38.716965073570449</v>
      </c>
      <c r="I14" s="11">
        <f>RGDP_Prov_Comp!I14/Hrs_Wkd_Prov_Comp!I14</f>
        <v>32.679957180255229</v>
      </c>
      <c r="J14" s="11">
        <f>RGDP_Prov_Comp!J14/Hrs_Wkd_Prov_Comp!J14</f>
        <v>39.787926722294316</v>
      </c>
      <c r="K14" s="11">
        <f>RGDP_Prov_Comp!K14/Hrs_Wkd_Prov_Comp!K14</f>
        <v>46.301835340581917</v>
      </c>
      <c r="L14" s="11">
        <f>RGDP_Prov_Comp!L14/Hrs_Wkd_Prov_Comp!L14</f>
        <v>35.163995046525969</v>
      </c>
    </row>
    <row r="15" spans="1:12">
      <c r="A15" s="5">
        <v>2007</v>
      </c>
      <c r="B15" s="11">
        <f>RGDP_Prov_Comp!B15/Hrs_Wkd_Prov_Comp!B15</f>
        <v>38.023530370523311</v>
      </c>
      <c r="C15" s="11">
        <f>RGDP_Prov_Comp!C15/Hrs_Wkd_Prov_Comp!C15</f>
        <v>46.676790206981124</v>
      </c>
      <c r="D15" s="11">
        <f>RGDP_Prov_Comp!D15/Hrs_Wkd_Prov_Comp!D15</f>
        <v>25.32844342842284</v>
      </c>
      <c r="E15" s="11">
        <f>RGDP_Prov_Comp!E15/Hrs_Wkd_Prov_Comp!E15</f>
        <v>28.136433774477712</v>
      </c>
      <c r="F15" s="11">
        <f>RGDP_Prov_Comp!F15/Hrs_Wkd_Prov_Comp!F15</f>
        <v>29.730990706432607</v>
      </c>
      <c r="G15" s="11">
        <f>RGDP_Prov_Comp!G15/Hrs_Wkd_Prov_Comp!G15</f>
        <v>36.091834662152088</v>
      </c>
      <c r="H15" s="11">
        <f>RGDP_Prov_Comp!H15/Hrs_Wkd_Prov_Comp!H15</f>
        <v>38.71742669518698</v>
      </c>
      <c r="I15" s="11">
        <f>RGDP_Prov_Comp!I15/Hrs_Wkd_Prov_Comp!I15</f>
        <v>33.120034921921594</v>
      </c>
      <c r="J15" s="11">
        <f>RGDP_Prov_Comp!J15/Hrs_Wkd_Prov_Comp!J15</f>
        <v>40.436110854962159</v>
      </c>
      <c r="K15" s="11">
        <f>RGDP_Prov_Comp!K15/Hrs_Wkd_Prov_Comp!K15</f>
        <v>45.246259332782017</v>
      </c>
      <c r="L15" s="11">
        <f>RGDP_Prov_Comp!L15/Hrs_Wkd_Prov_Comp!L15</f>
        <v>34.637549535735104</v>
      </c>
    </row>
    <row r="16" spans="1:12">
      <c r="A16" s="5">
        <v>2008</v>
      </c>
      <c r="B16" s="11">
        <f>RGDP_Prov_Comp!B16/Hrs_Wkd_Prov_Comp!B16</f>
        <v>37.840796810996224</v>
      </c>
      <c r="C16" s="11">
        <f>RGDP_Prov_Comp!C16/Hrs_Wkd_Prov_Comp!C16</f>
        <v>46.911040938799552</v>
      </c>
      <c r="D16" s="11">
        <f>RGDP_Prov_Comp!D16/Hrs_Wkd_Prov_Comp!D16</f>
        <v>25.150926299931221</v>
      </c>
      <c r="E16" s="11">
        <f>RGDP_Prov_Comp!E16/Hrs_Wkd_Prov_Comp!E16</f>
        <v>28.822856924751736</v>
      </c>
      <c r="F16" s="11">
        <f>RGDP_Prov_Comp!F16/Hrs_Wkd_Prov_Comp!F16</f>
        <v>29.695081573554582</v>
      </c>
      <c r="G16" s="11">
        <f>RGDP_Prov_Comp!G16/Hrs_Wkd_Prov_Comp!G16</f>
        <v>35.733027135162153</v>
      </c>
      <c r="H16" s="11">
        <f>RGDP_Prov_Comp!H16/Hrs_Wkd_Prov_Comp!H16</f>
        <v>38.079239299271784</v>
      </c>
      <c r="I16" s="11">
        <f>RGDP_Prov_Comp!I16/Hrs_Wkd_Prov_Comp!I16</f>
        <v>33.937211039965952</v>
      </c>
      <c r="J16" s="11">
        <f>RGDP_Prov_Comp!J16/Hrs_Wkd_Prov_Comp!J16</f>
        <v>41.762925512764333</v>
      </c>
      <c r="K16" s="11">
        <f>RGDP_Prov_Comp!K16/Hrs_Wkd_Prov_Comp!K16</f>
        <v>44.805329758991448</v>
      </c>
      <c r="L16" s="11">
        <f>RGDP_Prov_Comp!L16/Hrs_Wkd_Prov_Comp!L16</f>
        <v>34.367517952372999</v>
      </c>
    </row>
    <row r="17" spans="1:14">
      <c r="A17" s="5">
        <v>2009</v>
      </c>
      <c r="B17" s="11">
        <f>RGDP_Prov_Comp!B17/Hrs_Wkd_Prov_Comp!B17</f>
        <v>37.705575728654985</v>
      </c>
      <c r="C17" s="11">
        <f>RGDP_Prov_Comp!C17/Hrs_Wkd_Prov_Comp!C17</f>
        <v>44.30175737556948</v>
      </c>
      <c r="D17" s="11">
        <f>RGDP_Prov_Comp!D17/Hrs_Wkd_Prov_Comp!D17</f>
        <v>25.469150762395234</v>
      </c>
      <c r="E17" s="11">
        <f>RGDP_Prov_Comp!E17/Hrs_Wkd_Prov_Comp!E17</f>
        <v>28.918381976791146</v>
      </c>
      <c r="F17" s="11">
        <f>RGDP_Prov_Comp!F17/Hrs_Wkd_Prov_Comp!F17</f>
        <v>29.451375662139938</v>
      </c>
      <c r="G17" s="11">
        <f>RGDP_Prov_Comp!G17/Hrs_Wkd_Prov_Comp!G17</f>
        <v>36.268843080610381</v>
      </c>
      <c r="H17" s="11">
        <f>RGDP_Prov_Comp!H17/Hrs_Wkd_Prov_Comp!H17</f>
        <v>38.071395913629324</v>
      </c>
      <c r="I17" s="11">
        <f>RGDP_Prov_Comp!I17/Hrs_Wkd_Prov_Comp!I17</f>
        <v>34.252458785541521</v>
      </c>
      <c r="J17" s="11">
        <f>RGDP_Prov_Comp!J17/Hrs_Wkd_Prov_Comp!J17</f>
        <v>40.261494622273638</v>
      </c>
      <c r="K17" s="11">
        <f>RGDP_Prov_Comp!K17/Hrs_Wkd_Prov_Comp!K17</f>
        <v>44.567901326571409</v>
      </c>
      <c r="L17" s="11">
        <f>RGDP_Prov_Comp!L17/Hrs_Wkd_Prov_Comp!L17</f>
        <v>34.710779802482662</v>
      </c>
    </row>
    <row r="18" spans="1:14">
      <c r="A18" s="5">
        <v>2010</v>
      </c>
      <c r="B18" s="11">
        <f>RGDP_Prov_Comp!B18/Hrs_Wkd_Prov_Comp!B18</f>
        <v>38.367630713461267</v>
      </c>
      <c r="C18" s="11">
        <f>RGDP_Prov_Comp!C18/Hrs_Wkd_Prov_Comp!C18</f>
        <v>45.826683240107727</v>
      </c>
      <c r="D18" s="11">
        <f>RGDP_Prov_Comp!D18/Hrs_Wkd_Prov_Comp!D18</f>
        <v>26.192488472574215</v>
      </c>
      <c r="E18" s="11">
        <f>RGDP_Prov_Comp!E18/Hrs_Wkd_Prov_Comp!E18</f>
        <v>29.028782203004479</v>
      </c>
      <c r="F18" s="11">
        <f>RGDP_Prov_Comp!F18/Hrs_Wkd_Prov_Comp!F18</f>
        <v>30.685348698307148</v>
      </c>
      <c r="G18" s="11">
        <f>RGDP_Prov_Comp!G18/Hrs_Wkd_Prov_Comp!G18</f>
        <v>36.363714772626743</v>
      </c>
      <c r="H18" s="11">
        <f>RGDP_Prov_Comp!H18/Hrs_Wkd_Prov_Comp!H18</f>
        <v>38.524462828416091</v>
      </c>
      <c r="I18" s="11">
        <f>RGDP_Prov_Comp!I18/Hrs_Wkd_Prov_Comp!I18</f>
        <v>34.614252744793241</v>
      </c>
      <c r="J18" s="11">
        <f>RGDP_Prov_Comp!J18/Hrs_Wkd_Prov_Comp!J18</f>
        <v>41.819213338936656</v>
      </c>
      <c r="K18" s="11">
        <f>RGDP_Prov_Comp!K18/Hrs_Wkd_Prov_Comp!K18</f>
        <v>45.872340945641689</v>
      </c>
      <c r="L18" s="11">
        <f>RGDP_Prov_Comp!L18/Hrs_Wkd_Prov_Comp!L18</f>
        <v>35.071590231817098</v>
      </c>
    </row>
    <row r="20" spans="1:14">
      <c r="A20" s="4"/>
      <c r="B20" s="3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4">
      <c r="A21" s="29" t="s">
        <v>22</v>
      </c>
      <c r="B21" s="34">
        <f>IF(ISERROR((POWER(VLOOKUP(VALUE(RIGHT($A21,4)),$A$3:$L$19,COLUMN(B$19),)/VLOOKUP(VALUE(LEFT($A21,4)),$A$3:$L$19,COLUMN(B$19),),1/(VALUE(RIGHT($A21,4))-VALUE(LEFT($A21,4))))-1)*100),"n.a.",(POWER(VLOOKUP(VALUE(RIGHT($A21,4)),$A$3:$L$19,COLUMN(B$19),)/VLOOKUP(VALUE(LEFT($A21,4)),$A$3:$L$19,COLUMN(B$19),),1/(VALUE(RIGHT($A21,4))-VALUE(LEFT($A21,4))))-1)*100)</f>
        <v>1.2922910450871017</v>
      </c>
      <c r="C21" s="32">
        <f t="shared" ref="C21:L23" si="0">IF(ISERROR((POWER(VLOOKUP(VALUE(RIGHT($A21,4)),$A$3:$L$19,COLUMN(C$19),)/VLOOKUP(VALUE(LEFT($A21,4)),$A$3:$L$19,COLUMN(C$19),),1/(VALUE(RIGHT($A21,4))-VALUE(LEFT($A21,4))))-1)*100),"n.a.",(POWER(VLOOKUP(VALUE(RIGHT($A21,4)),$A$3:$L$19,COLUMN(C$19),)/VLOOKUP(VALUE(LEFT($A21,4)),$A$3:$L$19,COLUMN(C$19),),1/(VALUE(RIGHT($A21,4))-VALUE(LEFT($A21,4))))-1)*100)</f>
        <v>3.847138518372728</v>
      </c>
      <c r="D21" s="9">
        <f t="shared" si="0"/>
        <v>1.5968173136655883</v>
      </c>
      <c r="E21" s="9">
        <f t="shared" si="0"/>
        <v>1.5630159720517067</v>
      </c>
      <c r="F21" s="9">
        <f t="shared" si="0"/>
        <v>1.987494036892512</v>
      </c>
      <c r="G21" s="9">
        <f t="shared" si="0"/>
        <v>1.2374742766436464</v>
      </c>
      <c r="H21" s="9">
        <f t="shared" si="0"/>
        <v>1.239829028410111</v>
      </c>
      <c r="I21" s="9">
        <f t="shared" si="0"/>
        <v>1.8718403529936145</v>
      </c>
      <c r="J21" s="9">
        <f t="shared" si="0"/>
        <v>1.7883781377164842</v>
      </c>
      <c r="K21" s="9">
        <f t="shared" si="0"/>
        <v>0.56644717383975696</v>
      </c>
      <c r="L21" s="9">
        <f t="shared" si="0"/>
        <v>1.2071723923545719</v>
      </c>
      <c r="N21" s="33"/>
    </row>
    <row r="22" spans="1:14">
      <c r="A22" s="29" t="s">
        <v>23</v>
      </c>
      <c r="B22" s="34">
        <f t="shared" ref="B22:B23" si="1">IF(ISERROR((POWER(VLOOKUP(VALUE(RIGHT($A22,4)),$A$3:$L$19,COLUMN(B$19),)/VLOOKUP(VALUE(LEFT($A22,4)),$A$3:$L$19,COLUMN(B$19),),1/(VALUE(RIGHT($A22,4))-VALUE(LEFT($A22,4))))-1)*100),"n.a.",(POWER(VLOOKUP(VALUE(RIGHT($A22,4)),$A$3:$L$19,COLUMN(B$19),)/VLOOKUP(VALUE(LEFT($A22,4)),$A$3:$L$19,COLUMN(B$19),),1/(VALUE(RIGHT($A22,4))-VALUE(LEFT($A22,4))))-1)*100)</f>
        <v>3.07198381930327</v>
      </c>
      <c r="C22" s="32">
        <f t="shared" si="0"/>
        <v>5.6664546229318491</v>
      </c>
      <c r="D22" s="9">
        <f t="shared" si="0"/>
        <v>2.0527918977610415</v>
      </c>
      <c r="E22" s="9">
        <f t="shared" si="0"/>
        <v>3.2788979305769184</v>
      </c>
      <c r="F22" s="9">
        <f t="shared" si="0"/>
        <v>2.5780116259566777</v>
      </c>
      <c r="G22" s="9">
        <f t="shared" si="0"/>
        <v>2.7865685845882338</v>
      </c>
      <c r="H22" s="9">
        <f t="shared" si="0"/>
        <v>3.8513646459148898</v>
      </c>
      <c r="I22" s="9">
        <f t="shared" si="0"/>
        <v>3.3404070843066958</v>
      </c>
      <c r="J22" s="9">
        <f t="shared" si="0"/>
        <v>3.2831210771220309</v>
      </c>
      <c r="K22" s="9">
        <f t="shared" si="0"/>
        <v>1.8388606239283956</v>
      </c>
      <c r="L22" s="9">
        <f t="shared" si="0"/>
        <v>2.1596724871830064</v>
      </c>
    </row>
    <row r="23" spans="1:14">
      <c r="A23" s="29" t="s">
        <v>24</v>
      </c>
      <c r="B23" s="34">
        <f t="shared" si="1"/>
        <v>0.76439970216557462</v>
      </c>
      <c r="C23" s="32">
        <f t="shared" si="0"/>
        <v>3.307476615325089</v>
      </c>
      <c r="D23" s="9">
        <f t="shared" si="0"/>
        <v>1.4604226281771826</v>
      </c>
      <c r="E23" s="9">
        <f t="shared" si="0"/>
        <v>1.0538321030195474</v>
      </c>
      <c r="F23" s="9">
        <f t="shared" si="0"/>
        <v>1.8110025497266369</v>
      </c>
      <c r="G23" s="9">
        <f t="shared" si="0"/>
        <v>0.77731463892716235</v>
      </c>
      <c r="H23" s="9">
        <f t="shared" si="0"/>
        <v>0.4692503218956201</v>
      </c>
      <c r="I23" s="9">
        <f t="shared" si="0"/>
        <v>1.435353510928139</v>
      </c>
      <c r="J23" s="9">
        <f t="shared" si="0"/>
        <v>1.3441878967953791</v>
      </c>
      <c r="K23" s="9">
        <f t="shared" si="0"/>
        <v>0.18783233847596836</v>
      </c>
      <c r="L23" s="9">
        <f t="shared" si="0"/>
        <v>0.92315789627366307</v>
      </c>
    </row>
    <row r="25" spans="1:14">
      <c r="A25" s="1" t="s">
        <v>20</v>
      </c>
      <c r="B25" s="1" t="s">
        <v>25</v>
      </c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6"/>
  </sheetPr>
  <dimension ref="A1:L25"/>
  <sheetViews>
    <sheetView zoomScaleNormal="100" workbookViewId="0"/>
  </sheetViews>
  <sheetFormatPr defaultRowHeight="11.25"/>
  <cols>
    <col min="1" max="1" width="9.140625" style="1"/>
    <col min="2" max="12" width="12.7109375" style="1" customWidth="1"/>
    <col min="13" max="16384" width="9.140625" style="1"/>
  </cols>
  <sheetData>
    <row r="1" spans="1:12" ht="12.75">
      <c r="B1" s="7" t="str">
        <f>'Table of Contents'!B102</f>
        <v>Table 78: Capital Productivity, Provincial Comparison, Business Sector Industries, 1997-2010</v>
      </c>
    </row>
    <row r="3" spans="1:12" ht="22.5" customHeight="1">
      <c r="A3" s="4"/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</row>
    <row r="4" spans="1:12">
      <c r="A4" s="5"/>
      <c r="B4" s="80" t="s">
        <v>130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>
      <c r="A5" s="5">
        <v>1997</v>
      </c>
      <c r="B5" s="11">
        <f>RGDP_Prov_Comp!B5/K_Prov_Comp!B5</f>
        <v>0.86462725050735867</v>
      </c>
      <c r="C5" s="11">
        <f>RGDP_Prov_Comp!C5/K_Prov_Comp!C5</f>
        <v>0.43954426613775699</v>
      </c>
      <c r="D5" s="11">
        <f>RGDP_Prov_Comp!D5/K_Prov_Comp!D5</f>
        <v>0.89321598863751639</v>
      </c>
      <c r="E5" s="11">
        <f>RGDP_Prov_Comp!E5/K_Prov_Comp!E5</f>
        <v>0.77092358069265499</v>
      </c>
      <c r="F5" s="11">
        <f>RGDP_Prov_Comp!F5/K_Prov_Comp!F5</f>
        <v>0.7550752389128137</v>
      </c>
      <c r="G5" s="11">
        <f>RGDP_Prov_Comp!G5/K_Prov_Comp!G5</f>
        <v>0.86497489665088978</v>
      </c>
      <c r="H5" s="11">
        <f>RGDP_Prov_Comp!H5/K_Prov_Comp!H5</f>
        <v>1.0022262282753853</v>
      </c>
      <c r="I5" s="11">
        <f>RGDP_Prov_Comp!I5/K_Prov_Comp!I5</f>
        <v>0.80137367347884525</v>
      </c>
      <c r="J5" s="11">
        <f>RGDP_Prov_Comp!J5/K_Prov_Comp!J5</f>
        <v>0.6684650664344266</v>
      </c>
      <c r="K5" s="11">
        <f>RGDP_Prov_Comp!K5/K_Prov_Comp!K5</f>
        <v>0.75405592415641987</v>
      </c>
      <c r="L5" s="11">
        <f>RGDP_Prov_Comp!L5/K_Prov_Comp!L5</f>
        <v>0.87498192791384533</v>
      </c>
    </row>
    <row r="6" spans="1:12">
      <c r="A6" s="5">
        <v>1998</v>
      </c>
      <c r="B6" s="11">
        <f>RGDP_Prov_Comp!B6/K_Prov_Comp!B6</f>
        <v>0.88069404004938601</v>
      </c>
      <c r="C6" s="11">
        <f>RGDP_Prov_Comp!C6/K_Prov_Comp!C6</f>
        <v>0.47769747457930994</v>
      </c>
      <c r="D6" s="11">
        <f>RGDP_Prov_Comp!D6/K_Prov_Comp!D6</f>
        <v>0.93818966808085846</v>
      </c>
      <c r="E6" s="11">
        <f>RGDP_Prov_Comp!E6/K_Prov_Comp!E6</f>
        <v>0.77064894226927116</v>
      </c>
      <c r="F6" s="11">
        <f>RGDP_Prov_Comp!F6/K_Prov_Comp!F6</f>
        <v>0.7774279271127692</v>
      </c>
      <c r="G6" s="11">
        <f>RGDP_Prov_Comp!G6/K_Prov_Comp!G6</f>
        <v>0.89218216819045526</v>
      </c>
      <c r="H6" s="11">
        <f>RGDP_Prov_Comp!H6/K_Prov_Comp!H6</f>
        <v>1.0354297377378971</v>
      </c>
      <c r="I6" s="11">
        <f>RGDP_Prov_Comp!I6/K_Prov_Comp!I6</f>
        <v>0.82180758214744831</v>
      </c>
      <c r="J6" s="11">
        <f>RGDP_Prov_Comp!J6/K_Prov_Comp!J6</f>
        <v>0.68173693020895676</v>
      </c>
      <c r="K6" s="11">
        <f>RGDP_Prov_Comp!K6/K_Prov_Comp!K6</f>
        <v>0.73860931158056597</v>
      </c>
      <c r="L6" s="11">
        <f>RGDP_Prov_Comp!L6/K_Prov_Comp!L6</f>
        <v>0.87199964516892103</v>
      </c>
    </row>
    <row r="7" spans="1:12">
      <c r="A7" s="5">
        <v>1999</v>
      </c>
      <c r="B7" s="11">
        <f>RGDP_Prov_Comp!B7/K_Prov_Comp!B7</f>
        <v>0.9121669583135158</v>
      </c>
      <c r="C7" s="11">
        <f>RGDP_Prov_Comp!C7/K_Prov_Comp!C7</f>
        <v>0.49615176417277995</v>
      </c>
      <c r="D7" s="11">
        <f>RGDP_Prov_Comp!D7/K_Prov_Comp!D7</f>
        <v>0.94544328300425862</v>
      </c>
      <c r="E7" s="11">
        <f>RGDP_Prov_Comp!E7/K_Prov_Comp!E7</f>
        <v>0.76011460357171379</v>
      </c>
      <c r="F7" s="11">
        <f>RGDP_Prov_Comp!F7/K_Prov_Comp!F7</f>
        <v>0.78953848071208832</v>
      </c>
      <c r="G7" s="11">
        <f>RGDP_Prov_Comp!G7/K_Prov_Comp!G7</f>
        <v>0.940256081470218</v>
      </c>
      <c r="H7" s="11">
        <f>RGDP_Prov_Comp!H7/K_Prov_Comp!H7</f>
        <v>1.1026614633636442</v>
      </c>
      <c r="I7" s="11">
        <f>RGDP_Prov_Comp!I7/K_Prov_Comp!I7</f>
        <v>0.8120350843663976</v>
      </c>
      <c r="J7" s="11">
        <f>RGDP_Prov_Comp!J7/K_Prov_Comp!J7</f>
        <v>0.66707075019251294</v>
      </c>
      <c r="K7" s="11">
        <f>RGDP_Prov_Comp!K7/K_Prov_Comp!K7</f>
        <v>0.72097755149770137</v>
      </c>
      <c r="L7" s="11">
        <f>RGDP_Prov_Comp!L7/K_Prov_Comp!L7</f>
        <v>0.88949920451335129</v>
      </c>
    </row>
    <row r="8" spans="1:12">
      <c r="A8" s="5">
        <v>2000</v>
      </c>
      <c r="B8" s="11">
        <f>RGDP_Prov_Comp!B8/K_Prov_Comp!B8</f>
        <v>0.9462651423976528</v>
      </c>
      <c r="C8" s="11">
        <f>RGDP_Prov_Comp!C8/K_Prov_Comp!C8</f>
        <v>0.53138349720548483</v>
      </c>
      <c r="D8" s="11">
        <f>RGDP_Prov_Comp!D8/K_Prov_Comp!D8</f>
        <v>0.94783961727927246</v>
      </c>
      <c r="E8" s="11">
        <f>RGDP_Prov_Comp!E8/K_Prov_Comp!E8</f>
        <v>0.77702036759502102</v>
      </c>
      <c r="F8" s="11">
        <f>RGDP_Prov_Comp!F8/K_Prov_Comp!F8</f>
        <v>0.7916202172287492</v>
      </c>
      <c r="G8" s="11">
        <f>RGDP_Prov_Comp!G8/K_Prov_Comp!G8</f>
        <v>0.97775033996082217</v>
      </c>
      <c r="H8" s="11">
        <f>RGDP_Prov_Comp!H8/K_Prov_Comp!H8</f>
        <v>1.1634512664611787</v>
      </c>
      <c r="I8" s="11">
        <f>RGDP_Prov_Comp!I8/K_Prov_Comp!I8</f>
        <v>0.84635210015422302</v>
      </c>
      <c r="J8" s="11">
        <f>RGDP_Prov_Comp!J8/K_Prov_Comp!J8</f>
        <v>0.68031899153223441</v>
      </c>
      <c r="K8" s="11">
        <f>RGDP_Prov_Comp!K8/K_Prov_Comp!K8</f>
        <v>0.7259767816256667</v>
      </c>
      <c r="L8" s="11">
        <f>RGDP_Prov_Comp!L8/K_Prov_Comp!L8</f>
        <v>0.92598059175380876</v>
      </c>
    </row>
    <row r="9" spans="1:12">
      <c r="A9" s="5">
        <v>2001</v>
      </c>
      <c r="B9" s="11">
        <f>RGDP_Prov_Comp!B9/K_Prov_Comp!B9</f>
        <v>0.94266289227781586</v>
      </c>
      <c r="C9" s="11">
        <f>RGDP_Prov_Comp!C9/K_Prov_Comp!C9</f>
        <v>0.53312650382792559</v>
      </c>
      <c r="D9" s="11">
        <f>RGDP_Prov_Comp!D9/K_Prov_Comp!D9</f>
        <v>0.92169190746074525</v>
      </c>
      <c r="E9" s="11">
        <f>RGDP_Prov_Comp!E9/K_Prov_Comp!E9</f>
        <v>0.79894040243322206</v>
      </c>
      <c r="F9" s="11">
        <f>RGDP_Prov_Comp!F9/K_Prov_Comp!F9</f>
        <v>0.81018645292015823</v>
      </c>
      <c r="G9" s="11">
        <f>RGDP_Prov_Comp!G9/K_Prov_Comp!G9</f>
        <v>0.9883999248974088</v>
      </c>
      <c r="H9" s="11">
        <f>RGDP_Prov_Comp!H9/K_Prov_Comp!H9</f>
        <v>1.1742687596249057</v>
      </c>
      <c r="I9" s="11">
        <f>RGDP_Prov_Comp!I9/K_Prov_Comp!I9</f>
        <v>0.84468613731223197</v>
      </c>
      <c r="J9" s="11">
        <f>RGDP_Prov_Comp!J9/K_Prov_Comp!J9</f>
        <v>0.65752210395153698</v>
      </c>
      <c r="K9" s="11">
        <f>RGDP_Prov_Comp!K9/K_Prov_Comp!K9</f>
        <v>0.69645139920863697</v>
      </c>
      <c r="L9" s="11">
        <f>RGDP_Prov_Comp!L9/K_Prov_Comp!L9</f>
        <v>0.91986122853772823</v>
      </c>
    </row>
    <row r="10" spans="1:12">
      <c r="A10" s="5">
        <v>2002</v>
      </c>
      <c r="B10" s="11">
        <f>RGDP_Prov_Comp!B10/K_Prov_Comp!B10</f>
        <v>0.96275180719251163</v>
      </c>
      <c r="C10" s="11">
        <f>RGDP_Prov_Comp!C10/K_Prov_Comp!C10</f>
        <v>0.64823660344732448</v>
      </c>
      <c r="D10" s="11">
        <f>RGDP_Prov_Comp!D10/K_Prov_Comp!D10</f>
        <v>0.95807045746830799</v>
      </c>
      <c r="E10" s="11">
        <f>RGDP_Prov_Comp!E10/K_Prov_Comp!E10</f>
        <v>0.81845288629037105</v>
      </c>
      <c r="F10" s="11">
        <f>RGDP_Prov_Comp!F10/K_Prov_Comp!F10</f>
        <v>0.85833601322510433</v>
      </c>
      <c r="G10" s="11">
        <f>RGDP_Prov_Comp!G10/K_Prov_Comp!G10</f>
        <v>1.0191190020362058</v>
      </c>
      <c r="H10" s="11">
        <f>RGDP_Prov_Comp!H10/K_Prov_Comp!H10</f>
        <v>1.2086395402750452</v>
      </c>
      <c r="I10" s="11">
        <f>RGDP_Prov_Comp!I10/K_Prov_Comp!I10</f>
        <v>0.84925783132530119</v>
      </c>
      <c r="J10" s="11">
        <f>RGDP_Prov_Comp!J10/K_Prov_Comp!J10</f>
        <v>0.65263556732858785</v>
      </c>
      <c r="K10" s="11">
        <f>RGDP_Prov_Comp!K10/K_Prov_Comp!K10</f>
        <v>0.68074697794353056</v>
      </c>
      <c r="L10" s="11">
        <f>RGDP_Prov_Comp!L10/K_Prov_Comp!L10</f>
        <v>0.94802163606023837</v>
      </c>
    </row>
    <row r="11" spans="1:12">
      <c r="A11" s="5">
        <v>2003</v>
      </c>
      <c r="B11" s="11">
        <f>RGDP_Prov_Comp!B11/K_Prov_Comp!B11</f>
        <v>0.96923732185859413</v>
      </c>
      <c r="C11" s="11">
        <f>RGDP_Prov_Comp!C11/K_Prov_Comp!C11</f>
        <v>0.69188070307336924</v>
      </c>
      <c r="D11" s="11">
        <f>RGDP_Prov_Comp!D11/K_Prov_Comp!D11</f>
        <v>0.95768310304343918</v>
      </c>
      <c r="E11" s="11">
        <f>RGDP_Prov_Comp!E11/K_Prov_Comp!E11</f>
        <v>0.82631610340936779</v>
      </c>
      <c r="F11" s="11">
        <f>RGDP_Prov_Comp!F11/K_Prov_Comp!F11</f>
        <v>0.87020017679614636</v>
      </c>
      <c r="G11" s="11">
        <f>RGDP_Prov_Comp!G11/K_Prov_Comp!G11</f>
        <v>1.0283512265371644</v>
      </c>
      <c r="H11" s="11">
        <f>RGDP_Prov_Comp!H11/K_Prov_Comp!H11</f>
        <v>1.2242072519388072</v>
      </c>
      <c r="I11" s="11">
        <f>RGDP_Prov_Comp!I11/K_Prov_Comp!I11</f>
        <v>0.85449936208580113</v>
      </c>
      <c r="J11" s="11">
        <f>RGDP_Prov_Comp!J11/K_Prov_Comp!J11</f>
        <v>0.6848890972401136</v>
      </c>
      <c r="K11" s="11">
        <f>RGDP_Prov_Comp!K11/K_Prov_Comp!K11</f>
        <v>0.6678232407512863</v>
      </c>
      <c r="L11" s="11">
        <f>RGDP_Prov_Comp!L11/K_Prov_Comp!L11</f>
        <v>0.96719021949469308</v>
      </c>
    </row>
    <row r="12" spans="1:12">
      <c r="A12" s="5">
        <v>2004</v>
      </c>
      <c r="B12" s="11">
        <f>RGDP_Prov_Comp!B12/K_Prov_Comp!B12</f>
        <v>0.98019749674373402</v>
      </c>
      <c r="C12" s="11">
        <f>RGDP_Prov_Comp!C12/K_Prov_Comp!C12</f>
        <v>0.66229573359243876</v>
      </c>
      <c r="D12" s="11">
        <f>RGDP_Prov_Comp!D12/K_Prov_Comp!D12</f>
        <v>0.96602745753762209</v>
      </c>
      <c r="E12" s="11">
        <f>RGDP_Prov_Comp!E12/K_Prov_Comp!E12</f>
        <v>0.83110819460639596</v>
      </c>
      <c r="F12" s="11">
        <f>RGDP_Prov_Comp!F12/K_Prov_Comp!F12</f>
        <v>0.88616512847040418</v>
      </c>
      <c r="G12" s="11">
        <f>RGDP_Prov_Comp!G12/K_Prov_Comp!G12</f>
        <v>1.0389407536993787</v>
      </c>
      <c r="H12" s="11">
        <f>RGDP_Prov_Comp!H12/K_Prov_Comp!H12</f>
        <v>1.2450399532903409</v>
      </c>
      <c r="I12" s="11">
        <f>RGDP_Prov_Comp!I12/K_Prov_Comp!I12</f>
        <v>0.86311774636744432</v>
      </c>
      <c r="J12" s="11">
        <f>RGDP_Prov_Comp!J12/K_Prov_Comp!J12</f>
        <v>0.72258303393900569</v>
      </c>
      <c r="K12" s="11">
        <f>RGDP_Prov_Comp!K12/K_Prov_Comp!K12</f>
        <v>0.66911306007938942</v>
      </c>
      <c r="L12" s="11">
        <f>RGDP_Prov_Comp!L12/K_Prov_Comp!L12</f>
        <v>0.99416162311697409</v>
      </c>
    </row>
    <row r="13" spans="1:12">
      <c r="A13" s="5">
        <v>2005</v>
      </c>
      <c r="B13" s="11">
        <f>RGDP_Prov_Comp!B13/K_Prov_Comp!B13</f>
        <v>0.97608068848991703</v>
      </c>
      <c r="C13" s="11">
        <f>RGDP_Prov_Comp!C13/K_Prov_Comp!C13</f>
        <v>0.65371595572689967</v>
      </c>
      <c r="D13" s="11">
        <f>RGDP_Prov_Comp!D13/K_Prov_Comp!D13</f>
        <v>0.96731708394047788</v>
      </c>
      <c r="E13" s="11">
        <f>RGDP_Prov_Comp!E13/K_Prov_Comp!E13</f>
        <v>0.83354118763005369</v>
      </c>
      <c r="F13" s="11">
        <f>RGDP_Prov_Comp!F13/K_Prov_Comp!F13</f>
        <v>0.88416655253557774</v>
      </c>
      <c r="G13" s="11">
        <f>RGDP_Prov_Comp!G13/K_Prov_Comp!G13</f>
        <v>1.0482718834219669</v>
      </c>
      <c r="H13" s="11">
        <f>RGDP_Prov_Comp!H13/K_Prov_Comp!H13</f>
        <v>1.2582350271653386</v>
      </c>
      <c r="I13" s="11">
        <f>RGDP_Prov_Comp!I13/K_Prov_Comp!I13</f>
        <v>0.88723758868990454</v>
      </c>
      <c r="J13" s="11">
        <f>RGDP_Prov_Comp!J13/K_Prov_Comp!J13</f>
        <v>0.7260885836475649</v>
      </c>
      <c r="K13" s="11">
        <f>RGDP_Prov_Comp!K13/K_Prov_Comp!K13</f>
        <v>0.64649607966221845</v>
      </c>
      <c r="L13" s="11">
        <f>RGDP_Prov_Comp!L13/K_Prov_Comp!L13</f>
        <v>1.016439331978999</v>
      </c>
    </row>
    <row r="14" spans="1:12">
      <c r="A14" s="5">
        <v>2006</v>
      </c>
      <c r="B14" s="11">
        <f>RGDP_Prov_Comp!B14/K_Prov_Comp!B14</f>
        <v>0.96350377429817036</v>
      </c>
      <c r="C14" s="11">
        <f>RGDP_Prov_Comp!C14/K_Prov_Comp!C14</f>
        <v>0.66868008156799308</v>
      </c>
      <c r="D14" s="11">
        <f>RGDP_Prov_Comp!D14/K_Prov_Comp!D14</f>
        <v>0.9783420443835148</v>
      </c>
      <c r="E14" s="11">
        <f>RGDP_Prov_Comp!E14/K_Prov_Comp!E14</f>
        <v>0.83152152471282126</v>
      </c>
      <c r="F14" s="11">
        <f>RGDP_Prov_Comp!F14/K_Prov_Comp!F14</f>
        <v>0.85774249443049599</v>
      </c>
      <c r="G14" s="11">
        <f>RGDP_Prov_Comp!G14/K_Prov_Comp!G14</f>
        <v>1.0467289226011314</v>
      </c>
      <c r="H14" s="11">
        <f>RGDP_Prov_Comp!H14/K_Prov_Comp!H14</f>
        <v>1.2519580696069086</v>
      </c>
      <c r="I14" s="11">
        <f>RGDP_Prov_Comp!I14/K_Prov_Comp!I14</f>
        <v>0.91060044431218135</v>
      </c>
      <c r="J14" s="11">
        <f>RGDP_Prov_Comp!J14/K_Prov_Comp!J14</f>
        <v>0.68255023007088678</v>
      </c>
      <c r="K14" s="11">
        <f>RGDP_Prov_Comp!K14/K_Prov_Comp!K14</f>
        <v>0.63512686210686409</v>
      </c>
      <c r="L14" s="11">
        <f>RGDP_Prov_Comp!L14/K_Prov_Comp!L14</f>
        <v>1.0097276015237924</v>
      </c>
    </row>
    <row r="15" spans="1:12">
      <c r="A15" s="5">
        <v>2007</v>
      </c>
      <c r="B15" s="11">
        <f>RGDP_Prov_Comp!B15/K_Prov_Comp!B15</f>
        <v>0.95161077521959925</v>
      </c>
      <c r="C15" s="11">
        <f>RGDP_Prov_Comp!C15/K_Prov_Comp!C15</f>
        <v>0.75661093912427613</v>
      </c>
      <c r="D15" s="11">
        <f>RGDP_Prov_Comp!D15/K_Prov_Comp!D15</f>
        <v>0.94148040755507234</v>
      </c>
      <c r="E15" s="11">
        <f>RGDP_Prov_Comp!E15/K_Prov_Comp!E15</f>
        <v>0.84641753836642319</v>
      </c>
      <c r="F15" s="11">
        <f>RGDP_Prov_Comp!F15/K_Prov_Comp!F15</f>
        <v>0.82783218793868418</v>
      </c>
      <c r="G15" s="11">
        <f>RGDP_Prov_Comp!G15/K_Prov_Comp!G15</f>
        <v>1.0510403032387212</v>
      </c>
      <c r="H15" s="11">
        <f>RGDP_Prov_Comp!H15/K_Prov_Comp!H15</f>
        <v>1.2500646617075752</v>
      </c>
      <c r="I15" s="11">
        <f>RGDP_Prov_Comp!I15/K_Prov_Comp!I15</f>
        <v>0.92204713109165781</v>
      </c>
      <c r="J15" s="11">
        <f>RGDP_Prov_Comp!J15/K_Prov_Comp!J15</f>
        <v>0.68170270166845259</v>
      </c>
      <c r="K15" s="11">
        <f>RGDP_Prov_Comp!K15/K_Prov_Comp!K15</f>
        <v>0.6045496710487015</v>
      </c>
      <c r="L15" s="11">
        <f>RGDP_Prov_Comp!L15/K_Prov_Comp!L15</f>
        <v>0.99777093716055043</v>
      </c>
    </row>
    <row r="16" spans="1:12">
      <c r="A16" s="5">
        <v>2008</v>
      </c>
      <c r="B16" s="11">
        <f>RGDP_Prov_Comp!B16/K_Prov_Comp!B16</f>
        <v>0.91973065649095287</v>
      </c>
      <c r="C16" s="11">
        <f>RGDP_Prov_Comp!C16/K_Prov_Comp!C16</f>
        <v>0.73690193363110601</v>
      </c>
      <c r="D16" s="11">
        <f>RGDP_Prov_Comp!D16/K_Prov_Comp!D16</f>
        <v>0.88951737451737445</v>
      </c>
      <c r="E16" s="11">
        <f>RGDP_Prov_Comp!E16/K_Prov_Comp!E16</f>
        <v>0.88158766172790626</v>
      </c>
      <c r="F16" s="11">
        <f>RGDP_Prov_Comp!F16/K_Prov_Comp!F16</f>
        <v>0.77659549329955624</v>
      </c>
      <c r="G16" s="11">
        <f>RGDP_Prov_Comp!G16/K_Prov_Comp!G16</f>
        <v>1.0404356277602596</v>
      </c>
      <c r="H16" s="11">
        <f>RGDP_Prov_Comp!H16/K_Prov_Comp!H16</f>
        <v>1.207443072769425</v>
      </c>
      <c r="I16" s="11">
        <f>RGDP_Prov_Comp!I16/K_Prov_Comp!I16</f>
        <v>0.92843331690553133</v>
      </c>
      <c r="J16" s="11">
        <f>RGDP_Prov_Comp!J16/K_Prov_Comp!J16</f>
        <v>0.67609075670498087</v>
      </c>
      <c r="K16" s="11">
        <f>RGDP_Prov_Comp!K16/K_Prov_Comp!K16</f>
        <v>0.57195226111165465</v>
      </c>
      <c r="L16" s="11">
        <f>RGDP_Prov_Comp!L16/K_Prov_Comp!L16</f>
        <v>0.94249673079384633</v>
      </c>
    </row>
    <row r="17" spans="1:12">
      <c r="A17" s="5">
        <v>2009</v>
      </c>
      <c r="B17" s="11">
        <f>RGDP_Prov_Comp!B17/K_Prov_Comp!B17</f>
        <v>0.8812259759360267</v>
      </c>
      <c r="C17" s="11">
        <f>RGDP_Prov_Comp!C17/K_Prov_Comp!C17</f>
        <v>0.65468435577531181</v>
      </c>
      <c r="D17" s="11">
        <f>RGDP_Prov_Comp!D17/K_Prov_Comp!D17</f>
        <v>0.89096043645498069</v>
      </c>
      <c r="E17" s="11">
        <f>RGDP_Prov_Comp!E17/K_Prov_Comp!E17</f>
        <v>0.8867531837602427</v>
      </c>
      <c r="F17" s="11">
        <f>RGDP_Prov_Comp!F17/K_Prov_Comp!F17</f>
        <v>0.75190977435686712</v>
      </c>
      <c r="G17" s="11">
        <f>RGDP_Prov_Comp!G17/K_Prov_Comp!G17</f>
        <v>1.0213267432705428</v>
      </c>
      <c r="H17" s="11">
        <f>RGDP_Prov_Comp!H17/K_Prov_Comp!H17</f>
        <v>1.1598421892042403</v>
      </c>
      <c r="I17" s="11">
        <f>RGDP_Prov_Comp!I17/K_Prov_Comp!I17</f>
        <v>0.90814515812088981</v>
      </c>
      <c r="J17" s="11">
        <f>RGDP_Prov_Comp!J17/K_Prov_Comp!J17</f>
        <v>0.60460897449647155</v>
      </c>
      <c r="K17" s="11">
        <f>RGDP_Prov_Comp!K17/K_Prov_Comp!K17</f>
        <v>0.54653516579226336</v>
      </c>
      <c r="L17" s="11">
        <f>RGDP_Prov_Comp!L17/K_Prov_Comp!L17</f>
        <v>0.90035748381482805</v>
      </c>
    </row>
    <row r="18" spans="1:12">
      <c r="A18" s="5">
        <v>2010</v>
      </c>
      <c r="B18" s="11">
        <f>RGDP_Prov_Comp!B18/K_Prov_Comp!B18</f>
        <v>0.91108597096001243</v>
      </c>
      <c r="C18" s="11">
        <f>RGDP_Prov_Comp!C18/K_Prov_Comp!C18</f>
        <v>0.6802780651185677</v>
      </c>
      <c r="D18" s="11">
        <f>RGDP_Prov_Comp!D18/K_Prov_Comp!D18</f>
        <v>0.9331139129743059</v>
      </c>
      <c r="E18" s="11">
        <f>RGDP_Prov_Comp!E18/K_Prov_Comp!E18</f>
        <v>0.9121857760470643</v>
      </c>
      <c r="F18" s="11">
        <f>RGDP_Prov_Comp!F18/K_Prov_Comp!F18</f>
        <v>0.7876550430191106</v>
      </c>
      <c r="G18" s="11">
        <f>RGDP_Prov_Comp!G18/K_Prov_Comp!G18</f>
        <v>1.045535344026145</v>
      </c>
      <c r="H18" s="11">
        <f>RGDP_Prov_Comp!H18/K_Prov_Comp!H18</f>
        <v>1.2003066161874336</v>
      </c>
      <c r="I18" s="11">
        <f>RGDP_Prov_Comp!I18/K_Prov_Comp!I18</f>
        <v>0.90599622260992041</v>
      </c>
      <c r="J18" s="11">
        <f>RGDP_Prov_Comp!J18/K_Prov_Comp!J18</f>
        <v>0.59977951492468928</v>
      </c>
      <c r="K18" s="11">
        <f>RGDP_Prov_Comp!K18/K_Prov_Comp!K18</f>
        <v>0.57501820605357834</v>
      </c>
      <c r="L18" s="11">
        <f>RGDP_Prov_Comp!L18/K_Prov_Comp!L18</f>
        <v>0.90504763181262249</v>
      </c>
    </row>
    <row r="20" spans="1:12">
      <c r="A20" s="4"/>
      <c r="B20" s="35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9" t="s">
        <v>22</v>
      </c>
      <c r="B21" s="34">
        <f>IF(ISERROR((POWER(VLOOKUP(VALUE(RIGHT($A21,4)),$A$3:$L$19,COLUMN(B$19),)/VLOOKUP(VALUE(LEFT($A21,4)),$A$3:$L$19,COLUMN(B$19),),1/(VALUE(RIGHT($A21,4))-VALUE(LEFT($A21,4))))-1)*100),"n.a.",(POWER(VLOOKUP(VALUE(RIGHT($A21,4)),$A$3:$L$19,COLUMN(B$19),)/VLOOKUP(VALUE(LEFT($A21,4)),$A$3:$L$19,COLUMN(B$19),),1/(VALUE(RIGHT($A21,4))-VALUE(LEFT($A21,4))))-1)*100)</f>
        <v>0.4034174918536193</v>
      </c>
      <c r="C21" s="32">
        <f t="shared" ref="C21:L23" si="0">IF(ISERROR((POWER(VLOOKUP(VALUE(RIGHT($A21,4)),$A$3:$L$19,COLUMN(C$19),)/VLOOKUP(VALUE(LEFT($A21,4)),$A$3:$L$19,COLUMN(C$19),),1/(VALUE(RIGHT($A21,4))-VALUE(LEFT($A21,4))))-1)*100),"n.a.",(POWER(VLOOKUP(VALUE(RIGHT($A21,4)),$A$3:$L$19,COLUMN(C$19),)/VLOOKUP(VALUE(LEFT($A21,4)),$A$3:$L$19,COLUMN(C$19),),1/(VALUE(RIGHT($A21,4))-VALUE(LEFT($A21,4))))-1)*100)</f>
        <v>3.4167928346081622</v>
      </c>
      <c r="D21" s="9">
        <f t="shared" si="0"/>
        <v>0.33671072751864095</v>
      </c>
      <c r="E21" s="9">
        <f t="shared" si="0"/>
        <v>1.3026766240922028</v>
      </c>
      <c r="F21" s="9">
        <f t="shared" si="0"/>
        <v>0.32547338639765666</v>
      </c>
      <c r="G21" s="9">
        <f t="shared" si="0"/>
        <v>1.4690228401846639</v>
      </c>
      <c r="H21" s="9">
        <f t="shared" si="0"/>
        <v>1.3970010734198457</v>
      </c>
      <c r="I21" s="9">
        <f t="shared" si="0"/>
        <v>0.94837491772901128</v>
      </c>
      <c r="J21" s="9">
        <f t="shared" si="0"/>
        <v>-0.83054732312158874</v>
      </c>
      <c r="K21" s="9">
        <f t="shared" si="0"/>
        <v>-2.0635258966757664</v>
      </c>
      <c r="L21" s="9">
        <f t="shared" si="0"/>
        <v>0.26021753209088949</v>
      </c>
    </row>
    <row r="22" spans="1:12">
      <c r="A22" s="29" t="s">
        <v>23</v>
      </c>
      <c r="B22" s="34">
        <f t="shared" ref="B22:B23" si="1">IF(ISERROR((POWER(VLOOKUP(VALUE(RIGHT($A22,4)),$A$3:$L$19,COLUMN(B$19),)/VLOOKUP(VALUE(LEFT($A22,4)),$A$3:$L$19,COLUMN(B$19),),1/(VALUE(RIGHT($A22,4))-VALUE(LEFT($A22,4))))-1)*100),"n.a.",(POWER(VLOOKUP(VALUE(RIGHT($A22,4)),$A$3:$L$19,COLUMN(B$19),)/VLOOKUP(VALUE(LEFT($A22,4)),$A$3:$L$19,COLUMN(B$19),),1/(VALUE(RIGHT($A22,4))-VALUE(LEFT($A22,4))))-1)*100)</f>
        <v>3.0531586450854631</v>
      </c>
      <c r="C22" s="32">
        <f t="shared" si="0"/>
        <v>6.5291547679678041</v>
      </c>
      <c r="D22" s="9">
        <f t="shared" si="0"/>
        <v>1.9982662106675653</v>
      </c>
      <c r="E22" s="9">
        <f t="shared" si="0"/>
        <v>0.2629220896201101</v>
      </c>
      <c r="F22" s="9">
        <f t="shared" si="0"/>
        <v>1.5879545833522357</v>
      </c>
      <c r="G22" s="9">
        <f t="shared" si="0"/>
        <v>4.1697185333852582</v>
      </c>
      <c r="H22" s="9">
        <f t="shared" si="0"/>
        <v>5.0979256268890438</v>
      </c>
      <c r="I22" s="9">
        <f t="shared" si="0"/>
        <v>1.8369385751971112</v>
      </c>
      <c r="J22" s="9">
        <f t="shared" si="0"/>
        <v>0.5876417071901896</v>
      </c>
      <c r="K22" s="9">
        <f t="shared" si="0"/>
        <v>-1.2569832057452435</v>
      </c>
      <c r="L22" s="9">
        <f t="shared" si="0"/>
        <v>1.9062765588547137</v>
      </c>
    </row>
    <row r="23" spans="1:12">
      <c r="A23" s="29" t="s">
        <v>24</v>
      </c>
      <c r="B23" s="34">
        <f t="shared" si="1"/>
        <v>-0.37813869290482804</v>
      </c>
      <c r="C23" s="32">
        <f t="shared" si="0"/>
        <v>2.5009381913599027</v>
      </c>
      <c r="D23" s="9">
        <f t="shared" si="0"/>
        <v>-0.15645768956936701</v>
      </c>
      <c r="E23" s="9">
        <f t="shared" si="0"/>
        <v>1.6167005153322478</v>
      </c>
      <c r="F23" s="9">
        <f t="shared" si="0"/>
        <v>-5.0202611863370272E-2</v>
      </c>
      <c r="G23" s="9">
        <f t="shared" si="0"/>
        <v>0.6725511640673032</v>
      </c>
      <c r="H23" s="9">
        <f t="shared" si="0"/>
        <v>0.31234899663177274</v>
      </c>
      <c r="I23" s="9">
        <f t="shared" si="0"/>
        <v>0.68332075181227747</v>
      </c>
      <c r="J23" s="9">
        <f t="shared" si="0"/>
        <v>-1.2520920829501514</v>
      </c>
      <c r="K23" s="9">
        <f t="shared" si="0"/>
        <v>-2.304201602593503</v>
      </c>
      <c r="L23" s="9">
        <f t="shared" si="0"/>
        <v>-0.22839578944895411</v>
      </c>
    </row>
    <row r="25" spans="1:12">
      <c r="A25" s="1" t="s">
        <v>20</v>
      </c>
      <c r="B25" s="1" t="s">
        <v>143</v>
      </c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AD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30" ht="12.75">
      <c r="B1" s="7" t="str">
        <f>'Table of Contents'!B12</f>
        <v>Table 5: Total Number of Jobs, Canada, Business Sector Industries, 1997-2010</v>
      </c>
      <c r="K1" s="7" t="str">
        <f>B1 &amp; " (continued)"</f>
        <v>Table 5: Total Number of Jobs, Canada, Business Sector Industries, 1997-2010 (continued)</v>
      </c>
      <c r="L1" s="7"/>
      <c r="V1" s="7" t="str">
        <f>K1</f>
        <v>Table 5: Total Number of Jobs, Canada, Business Sector Industries, 1997-2010 (continued)</v>
      </c>
    </row>
    <row r="3" spans="1:30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30">
      <c r="A4" s="5"/>
      <c r="B4" s="77" t="s">
        <v>45</v>
      </c>
      <c r="C4" s="78"/>
      <c r="D4" s="78"/>
      <c r="E4" s="78"/>
      <c r="F4" s="78"/>
      <c r="G4" s="78"/>
      <c r="H4" s="78"/>
      <c r="I4" s="78"/>
      <c r="J4" s="78"/>
      <c r="K4" s="78" t="s">
        <v>45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45</v>
      </c>
      <c r="W4" s="76"/>
      <c r="X4" s="76"/>
      <c r="Y4" s="76"/>
    </row>
    <row r="5" spans="1:30">
      <c r="A5" s="5">
        <v>1997</v>
      </c>
      <c r="B5" s="27">
        <v>11203100</v>
      </c>
      <c r="C5" s="15">
        <v>3567760</v>
      </c>
      <c r="D5" s="25">
        <v>530660</v>
      </c>
      <c r="E5" s="25">
        <v>156890</v>
      </c>
      <c r="F5" s="25">
        <v>92935</v>
      </c>
      <c r="G5" s="25">
        <v>898955</v>
      </c>
      <c r="H5" s="25">
        <v>1888320</v>
      </c>
      <c r="I5" s="25">
        <v>817230</v>
      </c>
      <c r="J5" s="17">
        <v>1071090</v>
      </c>
      <c r="K5" s="25">
        <v>7635340</v>
      </c>
      <c r="L5" s="25">
        <v>752915</v>
      </c>
      <c r="M5" s="25">
        <v>1593000</v>
      </c>
      <c r="N5" s="25">
        <v>650355</v>
      </c>
      <c r="O5" s="25">
        <v>274845</v>
      </c>
      <c r="P5" s="25">
        <v>850510</v>
      </c>
      <c r="Q5" s="25">
        <v>676995</v>
      </c>
      <c r="R5" s="25">
        <v>486565</v>
      </c>
      <c r="S5" s="25">
        <v>213200</v>
      </c>
      <c r="T5" s="25">
        <v>952025</v>
      </c>
      <c r="U5" s="17">
        <v>1184930</v>
      </c>
      <c r="V5" s="25">
        <v>10775595</v>
      </c>
      <c r="W5" s="25">
        <v>2138145</v>
      </c>
      <c r="X5" s="25">
        <v>219630</v>
      </c>
      <c r="Y5" s="12" t="s">
        <v>33</v>
      </c>
      <c r="AB5" s="59"/>
    </row>
    <row r="6" spans="1:30">
      <c r="A6" s="5">
        <v>1998</v>
      </c>
      <c r="B6" s="27">
        <v>11521205</v>
      </c>
      <c r="C6" s="15">
        <v>3531845</v>
      </c>
      <c r="D6" s="25">
        <v>516235</v>
      </c>
      <c r="E6" s="25">
        <v>146120</v>
      </c>
      <c r="F6" s="25">
        <v>92820</v>
      </c>
      <c r="G6" s="25">
        <v>883295</v>
      </c>
      <c r="H6" s="25">
        <v>1893375</v>
      </c>
      <c r="I6" s="25">
        <v>800825</v>
      </c>
      <c r="J6" s="17">
        <v>1092550</v>
      </c>
      <c r="K6" s="25">
        <v>7989360</v>
      </c>
      <c r="L6" s="25">
        <v>760290</v>
      </c>
      <c r="M6" s="25">
        <v>1658470</v>
      </c>
      <c r="N6" s="25">
        <v>666105</v>
      </c>
      <c r="O6" s="25">
        <v>307560</v>
      </c>
      <c r="P6" s="25">
        <v>848270</v>
      </c>
      <c r="Q6" s="25">
        <v>756440</v>
      </c>
      <c r="R6" s="25">
        <v>532385</v>
      </c>
      <c r="S6" s="25">
        <v>227715</v>
      </c>
      <c r="T6" s="25">
        <v>1012725</v>
      </c>
      <c r="U6" s="17">
        <v>1219400</v>
      </c>
      <c r="V6" s="25">
        <v>11108410</v>
      </c>
      <c r="W6" s="25">
        <v>2132315</v>
      </c>
      <c r="X6" s="25">
        <v>210365</v>
      </c>
      <c r="Y6" s="12" t="s">
        <v>33</v>
      </c>
      <c r="AA6" s="33"/>
      <c r="AB6" s="59"/>
      <c r="AC6" s="57"/>
      <c r="AD6" s="59"/>
    </row>
    <row r="7" spans="1:30">
      <c r="A7" s="5">
        <v>1999</v>
      </c>
      <c r="B7" s="27">
        <v>11881910</v>
      </c>
      <c r="C7" s="15">
        <v>3584095</v>
      </c>
      <c r="D7" s="25">
        <v>500270</v>
      </c>
      <c r="E7" s="25">
        <v>136350</v>
      </c>
      <c r="F7" s="25">
        <v>91425</v>
      </c>
      <c r="G7" s="25">
        <v>902165</v>
      </c>
      <c r="H7" s="25">
        <v>1953885</v>
      </c>
      <c r="I7" s="25">
        <v>829010</v>
      </c>
      <c r="J7" s="17">
        <v>1124875</v>
      </c>
      <c r="K7" s="25">
        <v>8297815</v>
      </c>
      <c r="L7" s="25">
        <v>780200</v>
      </c>
      <c r="M7" s="25">
        <v>1690475</v>
      </c>
      <c r="N7" s="25">
        <v>691010</v>
      </c>
      <c r="O7" s="25">
        <v>338770</v>
      </c>
      <c r="P7" s="25">
        <v>872275</v>
      </c>
      <c r="Q7" s="25">
        <v>785360</v>
      </c>
      <c r="R7" s="25">
        <v>593495</v>
      </c>
      <c r="S7" s="25">
        <v>240960</v>
      </c>
      <c r="T7" s="25">
        <v>1045780</v>
      </c>
      <c r="U7" s="17">
        <v>1259490</v>
      </c>
      <c r="V7" s="25">
        <v>11487405</v>
      </c>
      <c r="W7" s="25">
        <v>2181660</v>
      </c>
      <c r="X7" s="25">
        <v>201590</v>
      </c>
      <c r="Y7" s="12" t="s">
        <v>33</v>
      </c>
      <c r="AA7" s="33"/>
      <c r="AB7" s="59"/>
      <c r="AC7" s="57"/>
    </row>
    <row r="8" spans="1:30">
      <c r="A8" s="5">
        <v>2000</v>
      </c>
      <c r="B8" s="27">
        <v>12184945</v>
      </c>
      <c r="C8" s="15">
        <v>3665055</v>
      </c>
      <c r="D8" s="25">
        <v>466655</v>
      </c>
      <c r="E8" s="25">
        <v>147220</v>
      </c>
      <c r="F8" s="25">
        <v>90505</v>
      </c>
      <c r="G8" s="25">
        <v>922210</v>
      </c>
      <c r="H8" s="25">
        <v>2038465</v>
      </c>
      <c r="I8" s="25">
        <v>839775</v>
      </c>
      <c r="J8" s="17">
        <v>1198690</v>
      </c>
      <c r="K8" s="25">
        <v>8519890</v>
      </c>
      <c r="L8" s="25">
        <v>809805</v>
      </c>
      <c r="M8" s="25">
        <v>1695250</v>
      </c>
      <c r="N8" s="25">
        <v>707960</v>
      </c>
      <c r="O8" s="25">
        <v>354650</v>
      </c>
      <c r="P8" s="25">
        <v>931340</v>
      </c>
      <c r="Q8" s="25">
        <v>842575</v>
      </c>
      <c r="R8" s="25">
        <v>611840</v>
      </c>
      <c r="S8" s="25">
        <v>245220</v>
      </c>
      <c r="T8" s="25">
        <v>1053655</v>
      </c>
      <c r="U8" s="17">
        <v>1267595</v>
      </c>
      <c r="V8" s="25">
        <v>11822055</v>
      </c>
      <c r="W8" s="25">
        <v>2276190</v>
      </c>
      <c r="X8" s="25">
        <v>213085</v>
      </c>
      <c r="Y8" s="12" t="s">
        <v>33</v>
      </c>
      <c r="AA8" s="33"/>
      <c r="AB8" s="59"/>
      <c r="AC8" s="57"/>
    </row>
    <row r="9" spans="1:30">
      <c r="A9" s="5">
        <v>2001</v>
      </c>
      <c r="B9" s="27">
        <v>12291565</v>
      </c>
      <c r="C9" s="15">
        <v>3613975</v>
      </c>
      <c r="D9" s="25">
        <v>418875</v>
      </c>
      <c r="E9" s="25">
        <v>151160</v>
      </c>
      <c r="F9" s="25">
        <v>92725</v>
      </c>
      <c r="G9" s="25">
        <v>948485</v>
      </c>
      <c r="H9" s="25">
        <v>2002730</v>
      </c>
      <c r="I9" s="25">
        <v>838455</v>
      </c>
      <c r="J9" s="17">
        <v>1164275</v>
      </c>
      <c r="K9" s="25">
        <v>8677590</v>
      </c>
      <c r="L9" s="25">
        <v>831970</v>
      </c>
      <c r="M9" s="25">
        <v>1741660</v>
      </c>
      <c r="N9" s="25">
        <v>714380</v>
      </c>
      <c r="O9" s="25">
        <v>364965</v>
      </c>
      <c r="P9" s="25">
        <v>926590</v>
      </c>
      <c r="Q9" s="25">
        <v>846035</v>
      </c>
      <c r="R9" s="25">
        <v>635995</v>
      </c>
      <c r="S9" s="25">
        <v>257270</v>
      </c>
      <c r="T9" s="25">
        <v>1085575</v>
      </c>
      <c r="U9" s="17">
        <v>1273150</v>
      </c>
      <c r="V9" s="25">
        <v>11972390</v>
      </c>
      <c r="W9" s="25">
        <v>2246615</v>
      </c>
      <c r="X9" s="25">
        <v>219525</v>
      </c>
      <c r="Y9" s="12" t="s">
        <v>33</v>
      </c>
      <c r="AA9" s="33"/>
      <c r="AB9" s="59"/>
      <c r="AC9" s="57"/>
    </row>
    <row r="10" spans="1:30">
      <c r="A10" s="5">
        <v>2002</v>
      </c>
      <c r="B10" s="27">
        <v>12580195</v>
      </c>
      <c r="C10" s="15">
        <v>3637395</v>
      </c>
      <c r="D10" s="25">
        <v>431850</v>
      </c>
      <c r="E10" s="25">
        <v>150290</v>
      </c>
      <c r="F10" s="25">
        <v>90130</v>
      </c>
      <c r="G10" s="25">
        <v>980045</v>
      </c>
      <c r="H10" s="25">
        <v>1985080</v>
      </c>
      <c r="I10" s="25">
        <v>826530</v>
      </c>
      <c r="J10" s="17">
        <v>1158550</v>
      </c>
      <c r="K10" s="25">
        <v>8942800</v>
      </c>
      <c r="L10" s="25">
        <v>840830</v>
      </c>
      <c r="M10" s="25">
        <v>1839120</v>
      </c>
      <c r="N10" s="25">
        <v>727705</v>
      </c>
      <c r="O10" s="25">
        <v>361200</v>
      </c>
      <c r="P10" s="25">
        <v>932505</v>
      </c>
      <c r="Q10" s="25">
        <v>849625</v>
      </c>
      <c r="R10" s="25">
        <v>674090</v>
      </c>
      <c r="S10" s="25">
        <v>282055</v>
      </c>
      <c r="T10" s="25">
        <v>1115285</v>
      </c>
      <c r="U10" s="17">
        <v>1320385</v>
      </c>
      <c r="V10" s="25">
        <v>12251725</v>
      </c>
      <c r="W10" s="25">
        <v>2225500</v>
      </c>
      <c r="X10" s="25">
        <v>217715</v>
      </c>
      <c r="Y10" s="12" t="s">
        <v>33</v>
      </c>
      <c r="AA10" s="33"/>
      <c r="AB10" s="59"/>
      <c r="AC10" s="57"/>
    </row>
    <row r="11" spans="1:30">
      <c r="A11" s="5">
        <v>2003</v>
      </c>
      <c r="B11" s="27">
        <v>12816420</v>
      </c>
      <c r="C11" s="15">
        <v>3684730</v>
      </c>
      <c r="D11" s="25">
        <v>426800</v>
      </c>
      <c r="E11" s="25">
        <v>152425</v>
      </c>
      <c r="F11" s="25">
        <v>97660</v>
      </c>
      <c r="G11" s="25">
        <v>1017950</v>
      </c>
      <c r="H11" s="25">
        <v>1989895</v>
      </c>
      <c r="I11" s="25">
        <v>840660</v>
      </c>
      <c r="J11" s="17">
        <v>1149235</v>
      </c>
      <c r="K11" s="25">
        <v>9131690</v>
      </c>
      <c r="L11" s="25">
        <v>832565</v>
      </c>
      <c r="M11" s="25">
        <v>1873780</v>
      </c>
      <c r="N11" s="25">
        <v>729165</v>
      </c>
      <c r="O11" s="25">
        <v>365160</v>
      </c>
      <c r="P11" s="25">
        <v>960005</v>
      </c>
      <c r="Q11" s="25">
        <v>890060</v>
      </c>
      <c r="R11" s="25">
        <v>733085</v>
      </c>
      <c r="S11" s="25">
        <v>289795</v>
      </c>
      <c r="T11" s="25">
        <v>1108835</v>
      </c>
      <c r="U11" s="17">
        <v>1349240</v>
      </c>
      <c r="V11" s="25">
        <v>12490865</v>
      </c>
      <c r="W11" s="25">
        <v>2239980</v>
      </c>
      <c r="X11" s="25">
        <v>233455</v>
      </c>
      <c r="Y11" s="12" t="s">
        <v>33</v>
      </c>
      <c r="AA11" s="33"/>
      <c r="AB11" s="59"/>
      <c r="AC11" s="57"/>
    </row>
    <row r="12" spans="1:30">
      <c r="A12" s="5">
        <v>2004</v>
      </c>
      <c r="B12" s="27">
        <v>13046070</v>
      </c>
      <c r="C12" s="15">
        <v>3738360</v>
      </c>
      <c r="D12" s="25">
        <v>418770</v>
      </c>
      <c r="E12" s="25">
        <v>164090</v>
      </c>
      <c r="F12" s="25">
        <v>104735</v>
      </c>
      <c r="G12" s="25">
        <v>1061845</v>
      </c>
      <c r="H12" s="25">
        <v>1988920</v>
      </c>
      <c r="I12" s="25">
        <v>843295</v>
      </c>
      <c r="J12" s="17">
        <v>1145625</v>
      </c>
      <c r="K12" s="25">
        <v>9307710</v>
      </c>
      <c r="L12" s="25">
        <v>849945</v>
      </c>
      <c r="M12" s="25">
        <v>1921010</v>
      </c>
      <c r="N12" s="25">
        <v>739915</v>
      </c>
      <c r="O12" s="25">
        <v>360715</v>
      </c>
      <c r="P12" s="25">
        <v>986900</v>
      </c>
      <c r="Q12" s="25">
        <v>904620</v>
      </c>
      <c r="R12" s="25">
        <v>766680</v>
      </c>
      <c r="S12" s="25">
        <v>312455</v>
      </c>
      <c r="T12" s="25">
        <v>1115195</v>
      </c>
      <c r="U12" s="17">
        <v>1350275</v>
      </c>
      <c r="V12" s="25">
        <v>12727225</v>
      </c>
      <c r="W12" s="25">
        <v>2257745</v>
      </c>
      <c r="X12" s="25">
        <v>253495</v>
      </c>
      <c r="Y12" s="12" t="s">
        <v>33</v>
      </c>
      <c r="AA12" s="33"/>
      <c r="AB12" s="59"/>
      <c r="AC12" s="57"/>
    </row>
    <row r="13" spans="1:30">
      <c r="A13" s="5">
        <v>2005</v>
      </c>
      <c r="B13" s="27">
        <v>13231805</v>
      </c>
      <c r="C13" s="15">
        <v>3805780</v>
      </c>
      <c r="D13" s="25">
        <v>416085</v>
      </c>
      <c r="E13" s="25">
        <v>184625</v>
      </c>
      <c r="F13" s="25">
        <v>108130</v>
      </c>
      <c r="G13" s="25">
        <v>1126770</v>
      </c>
      <c r="H13" s="25">
        <v>1970170</v>
      </c>
      <c r="I13" s="25">
        <v>829095</v>
      </c>
      <c r="J13" s="17">
        <v>1141075</v>
      </c>
      <c r="K13" s="25">
        <v>9426025</v>
      </c>
      <c r="L13" s="25">
        <v>868880</v>
      </c>
      <c r="M13" s="25">
        <v>1927335</v>
      </c>
      <c r="N13" s="25">
        <v>738915</v>
      </c>
      <c r="O13" s="25">
        <v>359445</v>
      </c>
      <c r="P13" s="25">
        <v>1026565</v>
      </c>
      <c r="Q13" s="25">
        <v>929295</v>
      </c>
      <c r="R13" s="25">
        <v>797845</v>
      </c>
      <c r="S13" s="25">
        <v>299260</v>
      </c>
      <c r="T13" s="25">
        <v>1132250</v>
      </c>
      <c r="U13" s="17">
        <v>1346235</v>
      </c>
      <c r="V13" s="25">
        <v>12914845</v>
      </c>
      <c r="W13" s="25">
        <v>2262925</v>
      </c>
      <c r="X13" s="25">
        <v>274385</v>
      </c>
      <c r="Y13" s="12" t="s">
        <v>33</v>
      </c>
      <c r="AA13" s="33"/>
      <c r="AB13" s="59"/>
      <c r="AC13" s="57"/>
    </row>
    <row r="14" spans="1:30">
      <c r="A14" s="5">
        <v>2006</v>
      </c>
      <c r="B14" s="27">
        <v>13431990</v>
      </c>
      <c r="C14" s="15">
        <v>3816690</v>
      </c>
      <c r="D14" s="25">
        <v>399095</v>
      </c>
      <c r="E14" s="25">
        <v>210785</v>
      </c>
      <c r="F14" s="25">
        <v>105480</v>
      </c>
      <c r="G14" s="25">
        <v>1207750</v>
      </c>
      <c r="H14" s="25">
        <v>1893580</v>
      </c>
      <c r="I14" s="25">
        <v>792745</v>
      </c>
      <c r="J14" s="17">
        <v>1100835</v>
      </c>
      <c r="K14" s="25">
        <v>9615300</v>
      </c>
      <c r="L14" s="25">
        <v>860975</v>
      </c>
      <c r="M14" s="25">
        <v>1949075</v>
      </c>
      <c r="N14" s="25">
        <v>770295</v>
      </c>
      <c r="O14" s="25">
        <v>367825</v>
      </c>
      <c r="P14" s="25">
        <v>1070030</v>
      </c>
      <c r="Q14" s="25">
        <v>962520</v>
      </c>
      <c r="R14" s="25">
        <v>836790</v>
      </c>
      <c r="S14" s="25">
        <v>303595</v>
      </c>
      <c r="T14" s="25">
        <v>1136435</v>
      </c>
      <c r="U14" s="17">
        <v>1357760</v>
      </c>
      <c r="V14" s="25">
        <v>13128440</v>
      </c>
      <c r="W14" s="25">
        <v>2209845</v>
      </c>
      <c r="X14" s="25">
        <v>296270</v>
      </c>
      <c r="Y14" s="12" t="s">
        <v>33</v>
      </c>
      <c r="AA14" s="33"/>
      <c r="AB14" s="59"/>
      <c r="AC14" s="57"/>
    </row>
    <row r="15" spans="1:30">
      <c r="A15" s="5">
        <v>2007</v>
      </c>
      <c r="B15" s="27">
        <v>13720955</v>
      </c>
      <c r="C15" s="15">
        <v>3840345</v>
      </c>
      <c r="D15" s="25">
        <v>391045</v>
      </c>
      <c r="E15" s="25">
        <v>217960</v>
      </c>
      <c r="F15" s="25">
        <v>102265</v>
      </c>
      <c r="G15" s="25">
        <v>1285920</v>
      </c>
      <c r="H15" s="25">
        <v>1843155</v>
      </c>
      <c r="I15" s="25">
        <v>768640</v>
      </c>
      <c r="J15" s="17">
        <v>1074515</v>
      </c>
      <c r="K15" s="25">
        <v>9880610</v>
      </c>
      <c r="L15" s="25">
        <v>866040</v>
      </c>
      <c r="M15" s="25">
        <v>2026565</v>
      </c>
      <c r="N15" s="25">
        <v>788895</v>
      </c>
      <c r="O15" s="25">
        <v>373315</v>
      </c>
      <c r="P15" s="25">
        <v>1096350</v>
      </c>
      <c r="Q15" s="25">
        <v>1001895</v>
      </c>
      <c r="R15" s="25">
        <v>849600</v>
      </c>
      <c r="S15" s="25">
        <v>309615</v>
      </c>
      <c r="T15" s="25">
        <v>1161155</v>
      </c>
      <c r="U15" s="17">
        <v>1407180</v>
      </c>
      <c r="V15" s="25">
        <v>13418705</v>
      </c>
      <c r="W15" s="25">
        <v>2163380</v>
      </c>
      <c r="X15" s="25">
        <v>299915</v>
      </c>
      <c r="Y15" s="12" t="s">
        <v>33</v>
      </c>
      <c r="AA15" s="33"/>
      <c r="AB15" s="59"/>
      <c r="AC15" s="57"/>
    </row>
    <row r="16" spans="1:30">
      <c r="A16" s="5">
        <v>2008</v>
      </c>
      <c r="B16" s="27">
        <v>13870585</v>
      </c>
      <c r="C16" s="15">
        <v>3824115</v>
      </c>
      <c r="D16" s="25">
        <v>364550</v>
      </c>
      <c r="E16" s="25">
        <v>227665</v>
      </c>
      <c r="F16" s="25">
        <v>104565</v>
      </c>
      <c r="G16" s="25">
        <v>1354115</v>
      </c>
      <c r="H16" s="25">
        <v>1773220</v>
      </c>
      <c r="I16" s="25">
        <v>745425</v>
      </c>
      <c r="J16" s="17">
        <v>1027795</v>
      </c>
      <c r="K16" s="25">
        <v>10046470</v>
      </c>
      <c r="L16" s="25">
        <v>880905</v>
      </c>
      <c r="M16" s="25">
        <v>2032190</v>
      </c>
      <c r="N16" s="25">
        <v>795420</v>
      </c>
      <c r="O16" s="25">
        <v>391505</v>
      </c>
      <c r="P16" s="25">
        <v>1108755</v>
      </c>
      <c r="Q16" s="25">
        <v>1049625</v>
      </c>
      <c r="R16" s="25">
        <v>863835</v>
      </c>
      <c r="S16" s="25">
        <v>316695</v>
      </c>
      <c r="T16" s="25">
        <v>1184000</v>
      </c>
      <c r="U16" s="17">
        <v>1423540</v>
      </c>
      <c r="V16" s="25">
        <v>13581725</v>
      </c>
      <c r="W16" s="25">
        <v>2105450</v>
      </c>
      <c r="X16" s="25">
        <v>308270</v>
      </c>
      <c r="Y16" s="12" t="s">
        <v>33</v>
      </c>
      <c r="AA16" s="33"/>
      <c r="AB16" s="59"/>
      <c r="AC16" s="57"/>
    </row>
    <row r="17" spans="1:29">
      <c r="A17" s="5">
        <v>2009</v>
      </c>
      <c r="B17" s="27">
        <v>13494645</v>
      </c>
      <c r="C17" s="15">
        <v>3577120</v>
      </c>
      <c r="D17" s="25">
        <v>355075</v>
      </c>
      <c r="E17" s="25">
        <v>200340</v>
      </c>
      <c r="F17" s="25">
        <v>108540</v>
      </c>
      <c r="G17" s="25">
        <v>1303450</v>
      </c>
      <c r="H17" s="25">
        <v>1609715</v>
      </c>
      <c r="I17" s="25">
        <v>690250</v>
      </c>
      <c r="J17" s="17">
        <v>919465</v>
      </c>
      <c r="K17" s="25">
        <v>9917525</v>
      </c>
      <c r="L17" s="25">
        <v>828410</v>
      </c>
      <c r="M17" s="25">
        <v>2021030</v>
      </c>
      <c r="N17" s="25">
        <v>760185</v>
      </c>
      <c r="O17" s="25">
        <v>385510</v>
      </c>
      <c r="P17" s="25">
        <v>1112480</v>
      </c>
      <c r="Q17" s="25">
        <v>1054785</v>
      </c>
      <c r="R17" s="25">
        <v>839125</v>
      </c>
      <c r="S17" s="25">
        <v>323880</v>
      </c>
      <c r="T17" s="25">
        <v>1149625</v>
      </c>
      <c r="U17" s="17">
        <v>1442495</v>
      </c>
      <c r="V17" s="25">
        <v>13208225</v>
      </c>
      <c r="W17" s="25">
        <v>1918595</v>
      </c>
      <c r="X17" s="25">
        <v>288635</v>
      </c>
      <c r="Y17" s="12" t="s">
        <v>33</v>
      </c>
      <c r="AA17" s="33"/>
      <c r="AB17" s="59"/>
      <c r="AC17" s="57"/>
    </row>
    <row r="18" spans="1:29">
      <c r="A18" s="5">
        <v>2010</v>
      </c>
      <c r="B18" s="27">
        <v>13746910</v>
      </c>
      <c r="C18" s="15">
        <v>3630595</v>
      </c>
      <c r="D18" s="25">
        <v>347945</v>
      </c>
      <c r="E18" s="25">
        <v>207205</v>
      </c>
      <c r="F18" s="25">
        <v>109960</v>
      </c>
      <c r="G18" s="25">
        <v>1359180</v>
      </c>
      <c r="H18" s="25">
        <v>1606305</v>
      </c>
      <c r="I18" s="25">
        <v>687945</v>
      </c>
      <c r="J18" s="17">
        <v>918360</v>
      </c>
      <c r="K18" s="25">
        <v>10116315</v>
      </c>
      <c r="L18" s="25">
        <v>837375</v>
      </c>
      <c r="M18" s="25">
        <v>2076420</v>
      </c>
      <c r="N18" s="25">
        <v>761295</v>
      </c>
      <c r="O18" s="25">
        <v>390545</v>
      </c>
      <c r="P18" s="25">
        <v>1119080</v>
      </c>
      <c r="Q18" s="25">
        <v>1086280</v>
      </c>
      <c r="R18" s="25">
        <v>862340</v>
      </c>
      <c r="S18" s="25">
        <v>321990</v>
      </c>
      <c r="T18" s="25">
        <v>1173200</v>
      </c>
      <c r="U18" s="17">
        <v>1487790</v>
      </c>
      <c r="V18" s="25">
        <v>13471270</v>
      </c>
      <c r="W18" s="25">
        <v>1923470</v>
      </c>
      <c r="X18" s="25">
        <v>294665</v>
      </c>
      <c r="Y18" s="12" t="s">
        <v>33</v>
      </c>
      <c r="AA18" s="33"/>
      <c r="AB18" s="59"/>
      <c r="AC18" s="57"/>
    </row>
    <row r="20" spans="1:29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10" t="s">
        <v>21</v>
      </c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  <c r="AA20" s="60"/>
    </row>
    <row r="21" spans="1:29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1.5864803376344216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0.13438713260327528</v>
      </c>
      <c r="D21" s="9">
        <f t="shared" si="0"/>
        <v>-3.1946058660237586</v>
      </c>
      <c r="E21" s="9">
        <f t="shared" si="0"/>
        <v>2.1627770919476763</v>
      </c>
      <c r="F21" s="9">
        <f t="shared" si="0"/>
        <v>1.3023798826603983</v>
      </c>
      <c r="G21" s="9">
        <f t="shared" si="0"/>
        <v>3.2311330408135053</v>
      </c>
      <c r="H21" s="9">
        <f t="shared" si="0"/>
        <v>-1.2365300818197422</v>
      </c>
      <c r="I21" s="9">
        <f t="shared" si="0"/>
        <v>-1.3159696280861888</v>
      </c>
      <c r="J21" s="20">
        <f t="shared" si="0"/>
        <v>-1.176430150472707</v>
      </c>
      <c r="K21" s="9">
        <f t="shared" si="0"/>
        <v>2.1879144208866164</v>
      </c>
      <c r="L21" s="9">
        <f t="shared" si="0"/>
        <v>0.82119700840133092</v>
      </c>
      <c r="M21" s="9">
        <f t="shared" si="0"/>
        <v>2.0595859562289931</v>
      </c>
      <c r="N21" s="9">
        <f t="shared" si="0"/>
        <v>1.2189272726786049</v>
      </c>
      <c r="O21" s="9">
        <f t="shared" si="0"/>
        <v>2.7394348481977859</v>
      </c>
      <c r="P21" s="9">
        <f t="shared" si="0"/>
        <v>2.133408023239558</v>
      </c>
      <c r="Q21" s="9">
        <f t="shared" si="0"/>
        <v>3.7042703468190608</v>
      </c>
      <c r="R21" s="9">
        <f t="shared" si="0"/>
        <v>4.5004792053926046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3.2222866607471756</v>
      </c>
      <c r="T21" s="9">
        <f t="shared" si="1"/>
        <v>1.6198960337654444</v>
      </c>
      <c r="U21" s="20">
        <f t="shared" si="1"/>
        <v>1.7662484081424346</v>
      </c>
      <c r="V21" s="9">
        <f t="shared" si="1"/>
        <v>1.7323370784283254</v>
      </c>
      <c r="W21" s="9">
        <f t="shared" si="1"/>
        <v>-0.81060278483048309</v>
      </c>
      <c r="X21" s="9">
        <f t="shared" si="1"/>
        <v>2.2864774233458229</v>
      </c>
      <c r="Y21" s="12" t="str">
        <f t="shared" si="1"/>
        <v>n.a.</v>
      </c>
    </row>
    <row r="22" spans="1:29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2.8399334411009614</v>
      </c>
      <c r="C22" s="9">
        <f t="shared" si="0"/>
        <v>0.90088018990357455</v>
      </c>
      <c r="D22" s="9">
        <f t="shared" si="0"/>
        <v>-4.1938936790265835</v>
      </c>
      <c r="E22" s="9">
        <f t="shared" si="0"/>
        <v>-2.0982360499547603</v>
      </c>
      <c r="F22" s="9">
        <f t="shared" si="0"/>
        <v>-0.87928568122268569</v>
      </c>
      <c r="G22" s="9">
        <f t="shared" si="0"/>
        <v>0.85496700198215425</v>
      </c>
      <c r="H22" s="9">
        <f t="shared" si="0"/>
        <v>2.5831164563468789</v>
      </c>
      <c r="I22" s="9">
        <f t="shared" si="0"/>
        <v>0.9112409436513591</v>
      </c>
      <c r="J22" s="21">
        <f t="shared" si="0"/>
        <v>3.8230156356392264</v>
      </c>
      <c r="K22" s="9">
        <f t="shared" si="0"/>
        <v>3.7214395216122798</v>
      </c>
      <c r="L22" s="9">
        <f t="shared" si="0"/>
        <v>2.4577548101492708</v>
      </c>
      <c r="M22" s="9">
        <f t="shared" si="0"/>
        <v>2.0953570776549357</v>
      </c>
      <c r="N22" s="9">
        <f t="shared" si="0"/>
        <v>2.869369745212369</v>
      </c>
      <c r="O22" s="9">
        <f t="shared" si="0"/>
        <v>8.8689517151542283</v>
      </c>
      <c r="P22" s="9">
        <f t="shared" si="0"/>
        <v>3.0725317938278929</v>
      </c>
      <c r="Q22" s="9">
        <f t="shared" si="0"/>
        <v>7.5658390687742383</v>
      </c>
      <c r="R22" s="9">
        <f t="shared" si="0"/>
        <v>7.9358377956408654</v>
      </c>
      <c r="S22" s="9">
        <f t="shared" si="1"/>
        <v>4.7746525332675871</v>
      </c>
      <c r="T22" s="9">
        <f t="shared" si="1"/>
        <v>3.4387728869555545</v>
      </c>
      <c r="U22" s="21">
        <f t="shared" si="1"/>
        <v>2.2733796280929752</v>
      </c>
      <c r="V22" s="9">
        <f t="shared" si="1"/>
        <v>3.1376515958884355</v>
      </c>
      <c r="W22" s="9">
        <f t="shared" si="1"/>
        <v>2.1073767983481595</v>
      </c>
      <c r="X22" s="9">
        <f t="shared" si="1"/>
        <v>-1.0033711443106275</v>
      </c>
      <c r="Y22" s="12" t="str">
        <f t="shared" si="1"/>
        <v>n.a.</v>
      </c>
    </row>
    <row r="23" spans="1:29">
      <c r="A23" s="29" t="s">
        <v>24</v>
      </c>
      <c r="B23" s="19">
        <f t="shared" si="2"/>
        <v>1.2134320501933971</v>
      </c>
      <c r="C23" s="9">
        <f t="shared" si="0"/>
        <v>-9.4423346645122752E-2</v>
      </c>
      <c r="D23" s="9">
        <f t="shared" si="0"/>
        <v>-2.8927919840163074</v>
      </c>
      <c r="E23" s="9">
        <f t="shared" si="0"/>
        <v>3.4768838651046519</v>
      </c>
      <c r="F23" s="9">
        <f t="shared" si="0"/>
        <v>1.9661955867712244</v>
      </c>
      <c r="G23" s="9">
        <f t="shared" si="0"/>
        <v>3.9548401203507</v>
      </c>
      <c r="H23" s="9">
        <f t="shared" si="0"/>
        <v>-2.3544456754622245</v>
      </c>
      <c r="I23" s="9">
        <f t="shared" si="0"/>
        <v>-1.9744974033636509</v>
      </c>
      <c r="J23" s="21">
        <f t="shared" si="0"/>
        <v>-2.6287808442455041</v>
      </c>
      <c r="K23" s="9">
        <f t="shared" si="0"/>
        <v>1.732293518301975</v>
      </c>
      <c r="L23" s="9">
        <f t="shared" si="0"/>
        <v>0.3353462404431351</v>
      </c>
      <c r="M23" s="9">
        <f t="shared" si="0"/>
        <v>2.0488570639589865</v>
      </c>
      <c r="N23" s="9">
        <f t="shared" si="0"/>
        <v>0.72897755529579555</v>
      </c>
      <c r="O23" s="9">
        <f t="shared" si="0"/>
        <v>0.96878070966395224</v>
      </c>
      <c r="P23" s="9">
        <f t="shared" si="0"/>
        <v>1.8533429958693004</v>
      </c>
      <c r="Q23" s="9">
        <f t="shared" si="0"/>
        <v>2.5730622915424828</v>
      </c>
      <c r="R23" s="9">
        <f t="shared" si="0"/>
        <v>3.4913534211369335</v>
      </c>
      <c r="S23" s="9">
        <f t="shared" si="1"/>
        <v>2.7610775451741176</v>
      </c>
      <c r="T23" s="9">
        <f t="shared" si="1"/>
        <v>1.0804955028897556</v>
      </c>
      <c r="U23" s="21">
        <f t="shared" si="1"/>
        <v>1.6145999680615475</v>
      </c>
      <c r="V23" s="9">
        <f t="shared" si="1"/>
        <v>1.3144885788195726</v>
      </c>
      <c r="W23" s="9">
        <f t="shared" si="1"/>
        <v>-1.6696260905047389</v>
      </c>
      <c r="X23" s="9">
        <f t="shared" si="1"/>
        <v>3.2945879379709719</v>
      </c>
      <c r="Y23" s="12" t="str">
        <f t="shared" si="1"/>
        <v>n.a.</v>
      </c>
    </row>
    <row r="27" spans="1:29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9" ht="11.25" customHeight="1">
      <c r="A28" s="5"/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 t="s">
        <v>26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26</v>
      </c>
      <c r="W28" s="76"/>
      <c r="X28" s="76"/>
      <c r="Y28" s="76"/>
    </row>
    <row r="29" spans="1:29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31.846185430818259</v>
      </c>
      <c r="D29" s="24">
        <f t="shared" si="3"/>
        <v>4.7367246565682715</v>
      </c>
      <c r="E29" s="24">
        <f t="shared" si="3"/>
        <v>1.4004159562978105</v>
      </c>
      <c r="F29" s="24">
        <f t="shared" si="3"/>
        <v>0.82954717890583851</v>
      </c>
      <c r="G29" s="24">
        <f t="shared" si="3"/>
        <v>8.0241629548964131</v>
      </c>
      <c r="H29" s="24">
        <f t="shared" si="3"/>
        <v>16.855334684149923</v>
      </c>
      <c r="I29" s="24">
        <f t="shared" si="3"/>
        <v>7.2946773660861721</v>
      </c>
      <c r="J29" s="23">
        <f t="shared" si="3"/>
        <v>9.5606573180637504</v>
      </c>
      <c r="K29" s="24">
        <f t="shared" si="3"/>
        <v>68.153814569181748</v>
      </c>
      <c r="L29" s="24">
        <f t="shared" si="3"/>
        <v>6.7205951924021026</v>
      </c>
      <c r="M29" s="24">
        <f t="shared" si="3"/>
        <v>14.219278592532426</v>
      </c>
      <c r="N29" s="24">
        <f t="shared" si="3"/>
        <v>5.8051342931867076</v>
      </c>
      <c r="O29" s="24">
        <f t="shared" si="3"/>
        <v>2.4532941775044406</v>
      </c>
      <c r="P29" s="24">
        <f t="shared" si="3"/>
        <v>7.5917380010889834</v>
      </c>
      <c r="Q29" s="24">
        <f t="shared" si="3"/>
        <v>6.0429256188019389</v>
      </c>
      <c r="R29" s="24">
        <f t="shared" si="3"/>
        <v>4.3431282412903576</v>
      </c>
      <c r="S29" s="24">
        <f t="shared" si="3"/>
        <v>1.9030446929867626</v>
      </c>
      <c r="T29" s="24">
        <f t="shared" si="3"/>
        <v>8.497871124956486</v>
      </c>
      <c r="U29" s="23">
        <f t="shared" si="3"/>
        <v>10.576804634431541</v>
      </c>
      <c r="V29" s="24">
        <f t="shared" si="3"/>
        <v>96.184047272629897</v>
      </c>
      <c r="W29" s="24">
        <f t="shared" si="3"/>
        <v>19.085297819353571</v>
      </c>
      <c r="X29" s="24">
        <f t="shared" si="3"/>
        <v>1.9604395212039525</v>
      </c>
      <c r="Y29" s="12" t="str">
        <f t="shared" si="3"/>
        <v>..</v>
      </c>
    </row>
    <row r="30" spans="1:29">
      <c r="A30" s="5">
        <v>1998</v>
      </c>
      <c r="B30" s="28">
        <f t="shared" ref="B30:Y40" si="4">IF(ISERROR((B6/$B6)*100),"..",(B6/$B6)*100)</f>
        <v>100</v>
      </c>
      <c r="C30" s="22">
        <f t="shared" si="4"/>
        <v>30.65517018402155</v>
      </c>
      <c r="D30" s="24">
        <f t="shared" si="4"/>
        <v>4.4807379089253256</v>
      </c>
      <c r="E30" s="24">
        <f t="shared" si="4"/>
        <v>1.2682701158429175</v>
      </c>
      <c r="F30" s="24">
        <f t="shared" si="4"/>
        <v>0.80564489565110586</v>
      </c>
      <c r="G30" s="24">
        <f t="shared" si="4"/>
        <v>7.6666893784113732</v>
      </c>
      <c r="H30" s="24">
        <f t="shared" si="4"/>
        <v>16.43382788519083</v>
      </c>
      <c r="I30" s="24">
        <f t="shared" si="4"/>
        <v>6.9508788360245308</v>
      </c>
      <c r="J30" s="23">
        <f t="shared" si="4"/>
        <v>9.4829490491662973</v>
      </c>
      <c r="K30" s="24">
        <f t="shared" si="4"/>
        <v>69.344829815978443</v>
      </c>
      <c r="L30" s="24">
        <f t="shared" si="4"/>
        <v>6.5990493181919767</v>
      </c>
      <c r="M30" s="24">
        <f t="shared" si="4"/>
        <v>14.394935251998382</v>
      </c>
      <c r="N30" s="24">
        <f t="shared" si="4"/>
        <v>5.781556703487178</v>
      </c>
      <c r="O30" s="24">
        <f t="shared" si="4"/>
        <v>2.6695124338122618</v>
      </c>
      <c r="P30" s="24">
        <f t="shared" si="4"/>
        <v>7.3626847191765101</v>
      </c>
      <c r="Q30" s="24">
        <f t="shared" si="4"/>
        <v>6.5656326747072029</v>
      </c>
      <c r="R30" s="24">
        <f t="shared" si="4"/>
        <v>4.6209142186082097</v>
      </c>
      <c r="S30" s="24">
        <f t="shared" si="4"/>
        <v>1.9764859665286749</v>
      </c>
      <c r="T30" s="24">
        <f t="shared" si="4"/>
        <v>8.7900961748358792</v>
      </c>
      <c r="U30" s="23">
        <f t="shared" si="4"/>
        <v>10.583962354632176</v>
      </c>
      <c r="V30" s="24">
        <f t="shared" si="4"/>
        <v>96.417084844857797</v>
      </c>
      <c r="W30" s="24">
        <f t="shared" si="4"/>
        <v>18.507742896684849</v>
      </c>
      <c r="X30" s="24">
        <f t="shared" si="4"/>
        <v>1.8258940796557304</v>
      </c>
      <c r="Y30" s="12" t="str">
        <f t="shared" si="4"/>
        <v>..</v>
      </c>
    </row>
    <row r="31" spans="1:29">
      <c r="A31" s="5">
        <v>1999</v>
      </c>
      <c r="B31" s="28">
        <f t="shared" si="4"/>
        <v>100</v>
      </c>
      <c r="C31" s="22">
        <f t="shared" si="4"/>
        <v>30.164300184061315</v>
      </c>
      <c r="D31" s="24">
        <f t="shared" si="4"/>
        <v>4.2103500194833998</v>
      </c>
      <c r="E31" s="24">
        <f t="shared" si="4"/>
        <v>1.1475427772134279</v>
      </c>
      <c r="F31" s="24">
        <f t="shared" si="4"/>
        <v>0.76944699968271091</v>
      </c>
      <c r="G31" s="24">
        <f t="shared" si="4"/>
        <v>7.5927607598441664</v>
      </c>
      <c r="H31" s="24">
        <f t="shared" si="4"/>
        <v>16.444199627837612</v>
      </c>
      <c r="I31" s="24">
        <f t="shared" si="4"/>
        <v>6.9770769177682714</v>
      </c>
      <c r="J31" s="23">
        <f t="shared" si="4"/>
        <v>9.46712271006934</v>
      </c>
      <c r="K31" s="24">
        <f t="shared" si="4"/>
        <v>69.835699815938682</v>
      </c>
      <c r="L31" s="24">
        <f t="shared" si="4"/>
        <v>6.5662843768384036</v>
      </c>
      <c r="M31" s="24">
        <f t="shared" si="4"/>
        <v>14.227300156288003</v>
      </c>
      <c r="N31" s="24">
        <f t="shared" si="4"/>
        <v>5.8156474842849342</v>
      </c>
      <c r="O31" s="24">
        <f t="shared" si="4"/>
        <v>2.8511409360952911</v>
      </c>
      <c r="P31" s="24">
        <f t="shared" si="4"/>
        <v>7.3412018774759282</v>
      </c>
      <c r="Q31" s="24">
        <f t="shared" si="4"/>
        <v>6.6097117382643029</v>
      </c>
      <c r="R31" s="24">
        <f t="shared" si="4"/>
        <v>4.9949460987332843</v>
      </c>
      <c r="S31" s="24">
        <f t="shared" si="4"/>
        <v>2.0279567847256881</v>
      </c>
      <c r="T31" s="24">
        <f t="shared" si="4"/>
        <v>8.8014469054217717</v>
      </c>
      <c r="U31" s="23">
        <f t="shared" si="4"/>
        <v>10.600063457811077</v>
      </c>
      <c r="V31" s="24">
        <f t="shared" si="4"/>
        <v>96.679784647417804</v>
      </c>
      <c r="W31" s="24">
        <f t="shared" si="4"/>
        <v>18.361189404733754</v>
      </c>
      <c r="X31" s="24">
        <f t="shared" si="4"/>
        <v>1.6966127499703332</v>
      </c>
      <c r="Y31" s="12" t="str">
        <f t="shared" si="4"/>
        <v>..</v>
      </c>
    </row>
    <row r="32" spans="1:29">
      <c r="A32" s="5">
        <v>2000</v>
      </c>
      <c r="B32" s="28">
        <f t="shared" si="4"/>
        <v>100</v>
      </c>
      <c r="C32" s="22">
        <f t="shared" si="4"/>
        <v>30.078551852306269</v>
      </c>
      <c r="D32" s="24">
        <f t="shared" si="4"/>
        <v>3.829766978841513</v>
      </c>
      <c r="E32" s="24">
        <f t="shared" si="4"/>
        <v>1.2082122652174465</v>
      </c>
      <c r="F32" s="24">
        <f t="shared" si="4"/>
        <v>0.74276084134971476</v>
      </c>
      <c r="G32" s="24">
        <f t="shared" si="4"/>
        <v>7.5684379371429245</v>
      </c>
      <c r="H32" s="24">
        <f t="shared" si="4"/>
        <v>16.729373829754667</v>
      </c>
      <c r="I32" s="24">
        <f t="shared" si="4"/>
        <v>6.891906364780473</v>
      </c>
      <c r="J32" s="23">
        <f t="shared" si="4"/>
        <v>9.8374674649741944</v>
      </c>
      <c r="K32" s="24">
        <f t="shared" si="4"/>
        <v>69.921448147693738</v>
      </c>
      <c r="L32" s="24">
        <f t="shared" si="4"/>
        <v>6.6459471093222007</v>
      </c>
      <c r="M32" s="24">
        <f t="shared" si="4"/>
        <v>13.912660254108655</v>
      </c>
      <c r="N32" s="24">
        <f t="shared" si="4"/>
        <v>5.8101206037450313</v>
      </c>
      <c r="O32" s="24">
        <f t="shared" si="4"/>
        <v>2.9105588904997108</v>
      </c>
      <c r="P32" s="24">
        <f t="shared" si="4"/>
        <v>7.6433664657493319</v>
      </c>
      <c r="Q32" s="24">
        <f t="shared" si="4"/>
        <v>6.9148855411329313</v>
      </c>
      <c r="R32" s="24">
        <f t="shared" si="4"/>
        <v>5.0212783069599416</v>
      </c>
      <c r="S32" s="24">
        <f t="shared" si="4"/>
        <v>2.0124834375534726</v>
      </c>
      <c r="T32" s="24">
        <f t="shared" si="4"/>
        <v>8.6471871641603641</v>
      </c>
      <c r="U32" s="23">
        <f t="shared" si="4"/>
        <v>10.402960374462092</v>
      </c>
      <c r="V32" s="24">
        <f t="shared" si="4"/>
        <v>97.021816676234479</v>
      </c>
      <c r="W32" s="24">
        <f t="shared" si="4"/>
        <v>18.680346936321829</v>
      </c>
      <c r="X32" s="24">
        <f t="shared" si="4"/>
        <v>1.748756354665532</v>
      </c>
      <c r="Y32" s="12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29.402073698507881</v>
      </c>
      <c r="D33" s="24">
        <f t="shared" si="4"/>
        <v>3.4078247969237441</v>
      </c>
      <c r="E33" s="24">
        <f t="shared" si="4"/>
        <v>1.2297864429793928</v>
      </c>
      <c r="F33" s="24">
        <f t="shared" si="4"/>
        <v>0.75437912096628867</v>
      </c>
      <c r="G33" s="24">
        <f t="shared" si="4"/>
        <v>7.716551960633165</v>
      </c>
      <c r="H33" s="24">
        <f t="shared" si="4"/>
        <v>16.293531377005287</v>
      </c>
      <c r="I33" s="24">
        <f t="shared" si="4"/>
        <v>6.8213852345083801</v>
      </c>
      <c r="J33" s="23">
        <f t="shared" si="4"/>
        <v>9.4721461424969089</v>
      </c>
      <c r="K33" s="24">
        <f t="shared" si="4"/>
        <v>70.597926301492123</v>
      </c>
      <c r="L33" s="24">
        <f t="shared" si="4"/>
        <v>6.7686254760886841</v>
      </c>
      <c r="M33" s="24">
        <f t="shared" si="4"/>
        <v>14.169554487162539</v>
      </c>
      <c r="N33" s="24">
        <f t="shared" si="4"/>
        <v>5.8119531564939049</v>
      </c>
      <c r="O33" s="24">
        <f t="shared" si="4"/>
        <v>2.9692313387270053</v>
      </c>
      <c r="P33" s="24">
        <f t="shared" si="4"/>
        <v>7.5384216737250309</v>
      </c>
      <c r="Q33" s="24">
        <f t="shared" si="4"/>
        <v>6.8830535411886125</v>
      </c>
      <c r="R33" s="24">
        <f t="shared" si="4"/>
        <v>5.1742394072683178</v>
      </c>
      <c r="S33" s="24">
        <f t="shared" si="4"/>
        <v>2.0930613798975148</v>
      </c>
      <c r="T33" s="24">
        <f t="shared" si="4"/>
        <v>8.8318696602100708</v>
      </c>
      <c r="U33" s="23">
        <f t="shared" si="4"/>
        <v>10.357916180730443</v>
      </c>
      <c r="V33" s="24">
        <f t="shared" si="4"/>
        <v>97.403300556113066</v>
      </c>
      <c r="W33" s="24">
        <f t="shared" si="4"/>
        <v>18.277696940950968</v>
      </c>
      <c r="X33" s="24">
        <f t="shared" si="4"/>
        <v>1.7859808738757026</v>
      </c>
      <c r="Y33" s="12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28.913661513195937</v>
      </c>
      <c r="D34" s="24">
        <f t="shared" si="4"/>
        <v>3.4327766779449762</v>
      </c>
      <c r="E34" s="24">
        <f t="shared" si="4"/>
        <v>1.1946555677396098</v>
      </c>
      <c r="F34" s="24">
        <f t="shared" si="4"/>
        <v>0.71644358453903134</v>
      </c>
      <c r="G34" s="24">
        <f t="shared" si="4"/>
        <v>7.7903800378293013</v>
      </c>
      <c r="H34" s="24">
        <f t="shared" si="4"/>
        <v>15.779405645143022</v>
      </c>
      <c r="I34" s="24">
        <f t="shared" si="4"/>
        <v>6.5700889374131322</v>
      </c>
      <c r="J34" s="23">
        <f t="shared" si="4"/>
        <v>9.2093167077298883</v>
      </c>
      <c r="K34" s="24">
        <f t="shared" si="4"/>
        <v>71.086338486804053</v>
      </c>
      <c r="L34" s="24">
        <f t="shared" si="4"/>
        <v>6.683759671451833</v>
      </c>
      <c r="M34" s="24">
        <f t="shared" si="4"/>
        <v>14.619169257710235</v>
      </c>
      <c r="N34" s="24">
        <f t="shared" si="4"/>
        <v>5.784528777177143</v>
      </c>
      <c r="O34" s="24">
        <f t="shared" si="4"/>
        <v>2.8711796597747492</v>
      </c>
      <c r="P34" s="24">
        <f t="shared" si="4"/>
        <v>7.4124844646684727</v>
      </c>
      <c r="Q34" s="24">
        <f t="shared" si="4"/>
        <v>6.7536711473868252</v>
      </c>
      <c r="R34" s="24">
        <f t="shared" si="4"/>
        <v>5.3583430145558157</v>
      </c>
      <c r="S34" s="24">
        <f t="shared" si="4"/>
        <v>2.242055866383629</v>
      </c>
      <c r="T34" s="24">
        <f t="shared" si="4"/>
        <v>8.8654031197449648</v>
      </c>
      <c r="U34" s="23">
        <f t="shared" si="4"/>
        <v>10.495743507950394</v>
      </c>
      <c r="V34" s="24">
        <f t="shared" si="4"/>
        <v>97.388991188133417</v>
      </c>
      <c r="W34" s="24">
        <f t="shared" si="4"/>
        <v>17.69050479742166</v>
      </c>
      <c r="X34" s="24">
        <f t="shared" si="4"/>
        <v>1.7306170532332767</v>
      </c>
      <c r="Y34" s="12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28.750072173040518</v>
      </c>
      <c r="D35" s="24">
        <f t="shared" si="4"/>
        <v>3.3301031021143195</v>
      </c>
      <c r="E35" s="24">
        <f t="shared" si="4"/>
        <v>1.1892946704305882</v>
      </c>
      <c r="F35" s="24">
        <f t="shared" si="4"/>
        <v>0.7619912580892324</v>
      </c>
      <c r="G35" s="24">
        <f t="shared" si="4"/>
        <v>7.9425455782504013</v>
      </c>
      <c r="H35" s="24">
        <f t="shared" si="4"/>
        <v>15.526137564155981</v>
      </c>
      <c r="I35" s="24">
        <f t="shared" si="4"/>
        <v>6.5592419724072721</v>
      </c>
      <c r="J35" s="23">
        <f t="shared" si="4"/>
        <v>8.9668955917487096</v>
      </c>
      <c r="K35" s="24">
        <f t="shared" si="4"/>
        <v>71.249927826959478</v>
      </c>
      <c r="L35" s="24">
        <f t="shared" si="4"/>
        <v>6.496080808837414</v>
      </c>
      <c r="M35" s="24">
        <f t="shared" si="4"/>
        <v>14.62015133711286</v>
      </c>
      <c r="N35" s="24">
        <f t="shared" si="4"/>
        <v>5.6893032531705421</v>
      </c>
      <c r="O35" s="24">
        <f t="shared" si="4"/>
        <v>2.8491575650610703</v>
      </c>
      <c r="P35" s="24">
        <f t="shared" si="4"/>
        <v>7.4904302449513986</v>
      </c>
      <c r="Q35" s="24">
        <f t="shared" si="4"/>
        <v>6.9446850212461833</v>
      </c>
      <c r="R35" s="24">
        <f t="shared" si="4"/>
        <v>5.7198890173699048</v>
      </c>
      <c r="S35" s="24">
        <f t="shared" si="4"/>
        <v>2.2611228408557147</v>
      </c>
      <c r="T35" s="24">
        <f t="shared" si="4"/>
        <v>8.651674960714459</v>
      </c>
      <c r="U35" s="23">
        <f t="shared" si="4"/>
        <v>10.527432777639934</v>
      </c>
      <c r="V35" s="24">
        <f t="shared" si="4"/>
        <v>97.45986008573378</v>
      </c>
      <c r="W35" s="24">
        <f t="shared" si="4"/>
        <v>17.477423492675804</v>
      </c>
      <c r="X35" s="24">
        <f t="shared" si="4"/>
        <v>1.8215305053985436</v>
      </c>
      <c r="Y35" s="12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28.655066238338446</v>
      </c>
      <c r="D36" s="24">
        <f t="shared" si="4"/>
        <v>3.2099321864745476</v>
      </c>
      <c r="E36" s="24">
        <f t="shared" si="4"/>
        <v>1.2577734137560199</v>
      </c>
      <c r="F36" s="24">
        <f t="shared" si="4"/>
        <v>0.80280881522174874</v>
      </c>
      <c r="G36" s="24">
        <f t="shared" si="4"/>
        <v>8.1391944087376498</v>
      </c>
      <c r="H36" s="24">
        <f t="shared" si="4"/>
        <v>15.245357414148476</v>
      </c>
      <c r="I36" s="24">
        <f t="shared" si="4"/>
        <v>6.4639772743822475</v>
      </c>
      <c r="J36" s="23">
        <f t="shared" si="4"/>
        <v>8.7813801397662292</v>
      </c>
      <c r="K36" s="24">
        <f t="shared" si="4"/>
        <v>71.344933761661551</v>
      </c>
      <c r="L36" s="24">
        <f t="shared" si="4"/>
        <v>6.5149504793397552</v>
      </c>
      <c r="M36" s="24">
        <f t="shared" si="4"/>
        <v>14.724817512093679</v>
      </c>
      <c r="N36" s="24">
        <f t="shared" si="4"/>
        <v>5.6715547287420653</v>
      </c>
      <c r="O36" s="24">
        <f t="shared" si="4"/>
        <v>2.7649322746236988</v>
      </c>
      <c r="P36" s="24">
        <f t="shared" si="4"/>
        <v>7.5647302214383334</v>
      </c>
      <c r="Q36" s="24">
        <f t="shared" si="4"/>
        <v>6.9340422058137046</v>
      </c>
      <c r="R36" s="24">
        <f t="shared" si="4"/>
        <v>5.8767122972665327</v>
      </c>
      <c r="S36" s="24">
        <f t="shared" si="4"/>
        <v>2.3950124443606389</v>
      </c>
      <c r="T36" s="24">
        <f t="shared" si="4"/>
        <v>8.5481298199381115</v>
      </c>
      <c r="U36" s="23">
        <f t="shared" si="4"/>
        <v>10.350051778045035</v>
      </c>
      <c r="V36" s="24">
        <f t="shared" si="4"/>
        <v>97.556007288018549</v>
      </c>
      <c r="W36" s="24">
        <f t="shared" si="4"/>
        <v>17.305939643126244</v>
      </c>
      <c r="X36" s="24">
        <f t="shared" si="4"/>
        <v>1.9430755775494075</v>
      </c>
      <c r="Y36" s="12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28.762364620699898</v>
      </c>
      <c r="D37" s="24">
        <f t="shared" si="4"/>
        <v>3.1445823151112036</v>
      </c>
      <c r="E37" s="24">
        <f t="shared" si="4"/>
        <v>1.3953122797683311</v>
      </c>
      <c r="F37" s="24">
        <f t="shared" si="4"/>
        <v>0.81719765368368102</v>
      </c>
      <c r="G37" s="24">
        <f t="shared" si="4"/>
        <v>8.5156182395372362</v>
      </c>
      <c r="H37" s="24">
        <f t="shared" si="4"/>
        <v>14.889654132599444</v>
      </c>
      <c r="I37" s="24">
        <f t="shared" si="4"/>
        <v>6.2659251704510464</v>
      </c>
      <c r="J37" s="23">
        <f t="shared" si="4"/>
        <v>8.6237289621483999</v>
      </c>
      <c r="K37" s="24">
        <f t="shared" si="4"/>
        <v>71.237635379300102</v>
      </c>
      <c r="L37" s="24">
        <f t="shared" si="4"/>
        <v>6.5666022133790509</v>
      </c>
      <c r="M37" s="24">
        <f t="shared" si="4"/>
        <v>14.565926568597407</v>
      </c>
      <c r="N37" s="24">
        <f t="shared" si="4"/>
        <v>5.5843855014489705</v>
      </c>
      <c r="O37" s="24">
        <f t="shared" si="4"/>
        <v>2.7165228024445645</v>
      </c>
      <c r="P37" s="24">
        <f t="shared" si="4"/>
        <v>7.7583141529065758</v>
      </c>
      <c r="Q37" s="24">
        <f t="shared" si="4"/>
        <v>7.0231914693422395</v>
      </c>
      <c r="R37" s="24">
        <f t="shared" si="4"/>
        <v>6.0297517987908682</v>
      </c>
      <c r="S37" s="24">
        <f t="shared" si="4"/>
        <v>2.2616717824967947</v>
      </c>
      <c r="T37" s="24">
        <f t="shared" si="4"/>
        <v>8.5570336019915647</v>
      </c>
      <c r="U37" s="23">
        <f t="shared" si="4"/>
        <v>10.174235487902067</v>
      </c>
      <c r="V37" s="24">
        <f t="shared" si="4"/>
        <v>97.604559619794884</v>
      </c>
      <c r="W37" s="24">
        <f t="shared" si="4"/>
        <v>17.102164066051458</v>
      </c>
      <c r="X37" s="24">
        <f t="shared" si="4"/>
        <v>2.0736777786552931</v>
      </c>
      <c r="Y37" s="12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28.414925859831641</v>
      </c>
      <c r="D38" s="24">
        <f t="shared" si="4"/>
        <v>2.9712276438561971</v>
      </c>
      <c r="E38" s="24">
        <f t="shared" si="4"/>
        <v>1.5692760343031822</v>
      </c>
      <c r="F38" s="24">
        <f t="shared" si="4"/>
        <v>0.78528944705884984</v>
      </c>
      <c r="G38" s="24">
        <f t="shared" si="4"/>
        <v>8.9915939484767335</v>
      </c>
      <c r="H38" s="24">
        <f t="shared" si="4"/>
        <v>14.097538786136679</v>
      </c>
      <c r="I38" s="24">
        <f t="shared" si="4"/>
        <v>5.9019177351978378</v>
      </c>
      <c r="J38" s="23">
        <f t="shared" si="4"/>
        <v>8.1956210509388416</v>
      </c>
      <c r="K38" s="24">
        <f t="shared" si="4"/>
        <v>71.585074140168359</v>
      </c>
      <c r="L38" s="24">
        <f t="shared" si="4"/>
        <v>6.4098841645951197</v>
      </c>
      <c r="M38" s="24">
        <f t="shared" si="4"/>
        <v>14.51069424560322</v>
      </c>
      <c r="N38" s="24">
        <f t="shared" si="4"/>
        <v>5.734779433278316</v>
      </c>
      <c r="O38" s="24">
        <f t="shared" si="4"/>
        <v>2.7384252072849962</v>
      </c>
      <c r="P38" s="24">
        <f t="shared" si="4"/>
        <v>7.9662804990176435</v>
      </c>
      <c r="Q38" s="24">
        <f t="shared" si="4"/>
        <v>7.1658778781103907</v>
      </c>
      <c r="R38" s="24">
        <f t="shared" si="4"/>
        <v>6.2298289382288106</v>
      </c>
      <c r="S38" s="24">
        <f t="shared" si="4"/>
        <v>2.2602384307909702</v>
      </c>
      <c r="T38" s="24">
        <f t="shared" si="4"/>
        <v>8.4606599617778144</v>
      </c>
      <c r="U38" s="23">
        <f t="shared" si="4"/>
        <v>10.108405381481077</v>
      </c>
      <c r="V38" s="24">
        <f t="shared" si="4"/>
        <v>97.740096590304191</v>
      </c>
      <c r="W38" s="24">
        <f t="shared" si="4"/>
        <v>16.452104267498711</v>
      </c>
      <c r="X38" s="24">
        <f t="shared" si="4"/>
        <v>2.2057044414118829</v>
      </c>
      <c r="Y38" s="12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27.988904562401085</v>
      </c>
      <c r="D39" s="24">
        <f t="shared" si="4"/>
        <v>2.849983838588495</v>
      </c>
      <c r="E39" s="24">
        <f t="shared" si="4"/>
        <v>1.5885191664865892</v>
      </c>
      <c r="F39" s="24">
        <f t="shared" si="4"/>
        <v>0.74531984107520211</v>
      </c>
      <c r="G39" s="24">
        <f t="shared" si="4"/>
        <v>9.3719424048836242</v>
      </c>
      <c r="H39" s="24">
        <f t="shared" si="4"/>
        <v>13.433139311367176</v>
      </c>
      <c r="I39" s="24">
        <f t="shared" si="4"/>
        <v>5.6019424303920529</v>
      </c>
      <c r="J39" s="23">
        <f t="shared" si="4"/>
        <v>7.8311968809751225</v>
      </c>
      <c r="K39" s="24">
        <f t="shared" si="4"/>
        <v>72.011095437598911</v>
      </c>
      <c r="L39" s="24">
        <f t="shared" si="4"/>
        <v>6.3118055558086157</v>
      </c>
      <c r="M39" s="24">
        <f t="shared" si="4"/>
        <v>14.7698538476367</v>
      </c>
      <c r="N39" s="24">
        <f t="shared" si="4"/>
        <v>5.7495633503644612</v>
      </c>
      <c r="O39" s="24">
        <f t="shared" si="4"/>
        <v>2.7207654277708806</v>
      </c>
      <c r="P39" s="24">
        <f t="shared" si="4"/>
        <v>7.9903330343988443</v>
      </c>
      <c r="Q39" s="24">
        <f t="shared" si="4"/>
        <v>7.3019334295608429</v>
      </c>
      <c r="R39" s="24">
        <f t="shared" si="4"/>
        <v>6.1919888229354303</v>
      </c>
      <c r="S39" s="24">
        <f t="shared" si="4"/>
        <v>2.2565120284994742</v>
      </c>
      <c r="T39" s="24">
        <f t="shared" si="4"/>
        <v>8.4626398089637345</v>
      </c>
      <c r="U39" s="23">
        <f t="shared" si="4"/>
        <v>10.255700131659932</v>
      </c>
      <c r="V39" s="24">
        <f t="shared" si="4"/>
        <v>97.79716499325302</v>
      </c>
      <c r="W39" s="24">
        <f t="shared" si="4"/>
        <v>15.766978318928967</v>
      </c>
      <c r="X39" s="24">
        <f t="shared" si="4"/>
        <v>2.1858172408553194</v>
      </c>
      <c r="Y39" s="12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27.569961901390606</v>
      </c>
      <c r="D40" s="24">
        <f t="shared" si="4"/>
        <v>2.6282236834279162</v>
      </c>
      <c r="E40" s="24">
        <f t="shared" si="4"/>
        <v>1.6413511037926665</v>
      </c>
      <c r="F40" s="24">
        <f t="shared" si="4"/>
        <v>0.75386149899229193</v>
      </c>
      <c r="G40" s="24">
        <f t="shared" si="4"/>
        <v>9.76249379532298</v>
      </c>
      <c r="H40" s="24">
        <f t="shared" si="4"/>
        <v>12.78403181985475</v>
      </c>
      <c r="I40" s="24">
        <f t="shared" si="4"/>
        <v>5.3741424748848017</v>
      </c>
      <c r="J40" s="23">
        <f t="shared" si="4"/>
        <v>7.4098893449699483</v>
      </c>
      <c r="K40" s="24">
        <f t="shared" si="4"/>
        <v>72.430038098609401</v>
      </c>
      <c r="L40" s="24">
        <f t="shared" si="4"/>
        <v>6.3508857052532397</v>
      </c>
      <c r="M40" s="24">
        <f t="shared" si="4"/>
        <v>14.651076360513995</v>
      </c>
      <c r="N40" s="24">
        <f t="shared" si="4"/>
        <v>5.7345814902543761</v>
      </c>
      <c r="O40" s="24">
        <f t="shared" si="4"/>
        <v>2.8225557898242934</v>
      </c>
      <c r="P40" s="24">
        <f t="shared" si="4"/>
        <v>7.9935705667785459</v>
      </c>
      <c r="Q40" s="24">
        <f t="shared" ref="Q40:Y40" si="5">IF(ISERROR((Q16/$B16)*100),"..",(Q16/$B16)*100)</f>
        <v>7.5672727574215504</v>
      </c>
      <c r="R40" s="24">
        <f t="shared" si="5"/>
        <v>6.2278195187874195</v>
      </c>
      <c r="S40" s="24">
        <f t="shared" si="5"/>
        <v>2.2832130007494276</v>
      </c>
      <c r="T40" s="24">
        <f t="shared" si="5"/>
        <v>8.5360494889004315</v>
      </c>
      <c r="U40" s="23">
        <f t="shared" si="5"/>
        <v>10.263013420126116</v>
      </c>
      <c r="V40" s="24">
        <f t="shared" si="5"/>
        <v>97.91746346675356</v>
      </c>
      <c r="W40" s="24">
        <f t="shared" si="5"/>
        <v>15.179244422639709</v>
      </c>
      <c r="X40" s="24">
        <f t="shared" si="5"/>
        <v>2.222472952654845</v>
      </c>
      <c r="Y40" s="12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26.507699906147959</v>
      </c>
      <c r="D41" s="24">
        <f t="shared" si="6"/>
        <v>2.6312289059845591</v>
      </c>
      <c r="E41" s="24">
        <f t="shared" si="6"/>
        <v>1.4845888869251469</v>
      </c>
      <c r="F41" s="24">
        <f t="shared" si="6"/>
        <v>0.80431904655513353</v>
      </c>
      <c r="G41" s="24">
        <f t="shared" si="6"/>
        <v>9.6590165951012406</v>
      </c>
      <c r="H41" s="24">
        <f t="shared" si="6"/>
        <v>11.928546471581877</v>
      </c>
      <c r="I41" s="24">
        <f t="shared" si="6"/>
        <v>5.1149919097538321</v>
      </c>
      <c r="J41" s="23">
        <f t="shared" si="6"/>
        <v>6.8135545618280435</v>
      </c>
      <c r="K41" s="24">
        <f t="shared" si="6"/>
        <v>73.492300093852052</v>
      </c>
      <c r="L41" s="24">
        <f t="shared" si="6"/>
        <v>6.1388054298575474</v>
      </c>
      <c r="M41" s="24">
        <f t="shared" si="6"/>
        <v>14.97653328412863</v>
      </c>
      <c r="N41" s="24">
        <f t="shared" si="6"/>
        <v>5.6332345163581561</v>
      </c>
      <c r="O41" s="24">
        <f t="shared" si="6"/>
        <v>2.8567628122118069</v>
      </c>
      <c r="P41" s="24">
        <f t="shared" si="6"/>
        <v>8.2438626581136454</v>
      </c>
      <c r="Q41" s="24">
        <f t="shared" si="6"/>
        <v>7.816322696891989</v>
      </c>
      <c r="R41" s="24">
        <f t="shared" si="6"/>
        <v>6.2182072963016068</v>
      </c>
      <c r="S41" s="24">
        <f t="shared" si="6"/>
        <v>2.4000631361551195</v>
      </c>
      <c r="T41" s="24">
        <f t="shared" si="6"/>
        <v>8.5191199916707703</v>
      </c>
      <c r="U41" s="23">
        <f t="shared" si="6"/>
        <v>10.689388272162773</v>
      </c>
      <c r="V41" s="24">
        <f t="shared" si="6"/>
        <v>97.877528456658183</v>
      </c>
      <c r="W41" s="24">
        <f t="shared" si="6"/>
        <v>14.217454405062155</v>
      </c>
      <c r="X41" s="24">
        <f t="shared" si="6"/>
        <v>2.1388854616034734</v>
      </c>
      <c r="Y41" s="12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26.410262378963711</v>
      </c>
      <c r="D42" s="24">
        <f t="shared" si="6"/>
        <v>2.5310778931410769</v>
      </c>
      <c r="E42" s="24">
        <f t="shared" si="6"/>
        <v>1.5072841824089922</v>
      </c>
      <c r="F42" s="24">
        <f t="shared" si="6"/>
        <v>0.79988884774833036</v>
      </c>
      <c r="G42" s="24">
        <f t="shared" si="6"/>
        <v>9.887167370703672</v>
      </c>
      <c r="H42" s="24">
        <f t="shared" si="6"/>
        <v>11.68484408496164</v>
      </c>
      <c r="I42" s="24">
        <f t="shared" si="6"/>
        <v>5.0043609800311488</v>
      </c>
      <c r="J42" s="23">
        <f t="shared" si="6"/>
        <v>6.6804831049304898</v>
      </c>
      <c r="K42" s="24">
        <f t="shared" si="6"/>
        <v>73.589737621036292</v>
      </c>
      <c r="L42" s="24">
        <f t="shared" si="6"/>
        <v>6.0913688967193353</v>
      </c>
      <c r="M42" s="24">
        <f t="shared" si="6"/>
        <v>15.104630786118481</v>
      </c>
      <c r="N42" s="24">
        <f t="shared" si="6"/>
        <v>5.5379354342175811</v>
      </c>
      <c r="O42" s="24">
        <f t="shared" si="6"/>
        <v>2.8409657152043621</v>
      </c>
      <c r="P42" s="24">
        <f t="shared" si="6"/>
        <v>8.1405930496380652</v>
      </c>
      <c r="Q42" s="24">
        <f t="shared" si="6"/>
        <v>7.901993975373375</v>
      </c>
      <c r="R42" s="24">
        <f t="shared" si="6"/>
        <v>6.2729733445552496</v>
      </c>
      <c r="S42" s="24">
        <f t="shared" si="6"/>
        <v>2.3422718269051011</v>
      </c>
      <c r="T42" s="24">
        <f t="shared" si="6"/>
        <v>8.5342815221748012</v>
      </c>
      <c r="U42" s="23">
        <f t="shared" si="6"/>
        <v>10.822723070129941</v>
      </c>
      <c r="V42" s="24">
        <f t="shared" si="6"/>
        <v>97.994894852734177</v>
      </c>
      <c r="W42" s="24">
        <f t="shared" si="6"/>
        <v>13.992017115118962</v>
      </c>
      <c r="X42" s="24">
        <f t="shared" si="6"/>
        <v>2.1434998847013618</v>
      </c>
      <c r="Y42" s="12" t="str">
        <f t="shared" si="6"/>
        <v>..</v>
      </c>
    </row>
    <row r="44" spans="1:25">
      <c r="B44" s="1" t="s">
        <v>20</v>
      </c>
      <c r="C44" s="1" t="s">
        <v>25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25</v>
      </c>
      <c r="V45" s="1" t="s">
        <v>20</v>
      </c>
      <c r="W45" s="1" t="s">
        <v>25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Y45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Contents'!B13</f>
        <v>Table 6: Average Weekly Hours Worked, Canada, Business Sector Industries, 1997-2010</v>
      </c>
      <c r="K1" s="7" t="str">
        <f>B1 &amp; " (continued)"</f>
        <v>Table 6: Average Weekly Hours Worked, Canada, Business Sector Industries, 1997-2010 (continued)</v>
      </c>
      <c r="L1" s="7"/>
      <c r="V1" s="7" t="str">
        <f>K1</f>
        <v>Table 6: Average Weekly Hours Worked,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3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168</v>
      </c>
      <c r="C4" s="78"/>
      <c r="D4" s="78"/>
      <c r="E4" s="78"/>
      <c r="F4" s="78"/>
      <c r="G4" s="78"/>
      <c r="H4" s="78"/>
      <c r="I4" s="78"/>
      <c r="J4" s="78"/>
      <c r="K4" s="78" t="s">
        <v>168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168</v>
      </c>
      <c r="W4" s="76"/>
      <c r="X4" s="76"/>
      <c r="Y4" s="76"/>
    </row>
    <row r="5" spans="1:25">
      <c r="A5" s="5">
        <v>1997</v>
      </c>
      <c r="B5" s="28">
        <f>IF(ISERROR(((Hrs_Wkd_Can!B5*1000000)/Jobs_Can!B5)/52),"..",((Hrs_Wkd_Can!B5*1000000)/Jobs_Can!B5)/52)</f>
        <v>35.046934124689386</v>
      </c>
      <c r="C5" s="22">
        <f>IF(ISERROR(((Hrs_Wkd_Can!C5*1000000)/Jobs_Can!C5)/52),"..",((Hrs_Wkd_Can!C5*1000000)/Jobs_Can!C5)/52)</f>
        <v>38.67531189576394</v>
      </c>
      <c r="D5" s="24">
        <f>IF(ISERROR(((Hrs_Wkd_Can!D5*1000000)/Jobs_Can!D5)/52),"..",((Hrs_Wkd_Can!D5*1000000)/Jobs_Can!D5)/52)</f>
        <v>40.350006812996298</v>
      </c>
      <c r="E5" s="24">
        <f>IF(ISERROR(((Hrs_Wkd_Can!E5*1000000)/Jobs_Can!E5)/52),"..",((Hrs_Wkd_Can!E5*1000000)/Jobs_Can!E5)/52)</f>
        <v>42.600278490073883</v>
      </c>
      <c r="F5" s="24">
        <f>IF(ISERROR(((Hrs_Wkd_Can!F5*1000000)/Jobs_Can!F5)/52),"..",((Hrs_Wkd_Can!F5*1000000)/Jobs_Can!F5)/52)</f>
        <v>35.258720942263203</v>
      </c>
      <c r="G5" s="24">
        <f>IF(ISERROR(((Hrs_Wkd_Can!G5*1000000)/Jobs_Can!G5)/52),"..",((Hrs_Wkd_Can!G5*1000000)/Jobs_Can!G5)/52)</f>
        <v>38.375669527395694</v>
      </c>
      <c r="H5" s="24">
        <f>IF(ISERROR(((Hrs_Wkd_Can!H5*1000000)/Jobs_Can!H5)/52),"..",((Hrs_Wkd_Can!H5*1000000)/Jobs_Can!H5)/52)</f>
        <v>38.189379570607329</v>
      </c>
      <c r="I5" s="24">
        <f>IF(ISERROR(((Hrs_Wkd_Can!I5*1000000)/Jobs_Can!I5)/52),"..",((Hrs_Wkd_Can!I5*1000000)/Jobs_Can!I5)/52)</f>
        <v>37.326324667097765</v>
      </c>
      <c r="J5" s="23">
        <f>IF(ISERROR(((Hrs_Wkd_Can!J5*1000000)/Jobs_Can!J5)/52),"..",((Hrs_Wkd_Can!J5*1000000)/Jobs_Can!J5)/52)</f>
        <v>38.847881058619649</v>
      </c>
      <c r="K5" s="24">
        <f>IF(ISERROR(((Hrs_Wkd_Can!K5*1000000)/Jobs_Can!K5)/52),"..",((Hrs_Wkd_Can!K5*1000000)/Jobs_Can!K5)/52)</f>
        <v>33.351504572563492</v>
      </c>
      <c r="L5" s="24">
        <f>IF(ISERROR(((Hrs_Wkd_Can!L5*1000000)/Jobs_Can!L5)/52),"..",((Hrs_Wkd_Can!L5*1000000)/Jobs_Can!L5)/52)</f>
        <v>38.34192643055529</v>
      </c>
      <c r="M5" s="24">
        <f>IF(ISERROR(((Hrs_Wkd_Can!M5*1000000)/Jobs_Can!M5)/52),"..",((Hrs_Wkd_Can!M5*1000000)/Jobs_Can!M5)/52)</f>
        <v>31.768144285093438</v>
      </c>
      <c r="N5" s="24">
        <f>IF(ISERROR(((Hrs_Wkd_Can!N5*1000000)/Jobs_Can!N5)/52),"..",((Hrs_Wkd_Can!N5*1000000)/Jobs_Can!N5)/52)</f>
        <v>38.051141299751677</v>
      </c>
      <c r="O5" s="24">
        <f>IF(ISERROR(((Hrs_Wkd_Can!O5*1000000)/Jobs_Can!O5)/52),"..",((Hrs_Wkd_Can!O5*1000000)/Jobs_Can!O5)/52)</f>
        <v>34.166320317605589</v>
      </c>
      <c r="P5" s="24">
        <f>IF(ISERROR(((Hrs_Wkd_Can!P5*1000000)/Jobs_Can!P5)/52),"..",((Hrs_Wkd_Can!P5*1000000)/Jobs_Can!P5)/52)</f>
        <v>34.260687931132722</v>
      </c>
      <c r="Q5" s="24">
        <f>IF(ISERROR(((Hrs_Wkd_Can!Q5*1000000)/Jobs_Can!Q5)/52),"..",((Hrs_Wkd_Can!Q5*1000000)/Jobs_Can!Q5)/52)</f>
        <v>35.662688112115362</v>
      </c>
      <c r="R5" s="24">
        <f>IF(ISERROR(((Hrs_Wkd_Can!R5*1000000)/Jobs_Can!R5)/52),"..",((Hrs_Wkd_Can!R5*1000000)/Jobs_Can!R5)/52)</f>
        <v>32.158799243361429</v>
      </c>
      <c r="S5" s="24">
        <f>IF(ISERROR(((Hrs_Wkd_Can!S5*1000000)/Jobs_Can!S5)/52),"..",((Hrs_Wkd_Can!S5*1000000)/Jobs_Can!S5)/52)</f>
        <v>28.534871554336846</v>
      </c>
      <c r="T5" s="24">
        <f>IF(ISERROR(((Hrs_Wkd_Can!T5*1000000)/Jobs_Can!T5)/52),"..",((Hrs_Wkd_Can!T5*1000000)/Jobs_Can!T5)/52)</f>
        <v>30.538245399987474</v>
      </c>
      <c r="U5" s="23">
        <f>IF(ISERROR(((Hrs_Wkd_Can!U5*1000000)/Jobs_Can!U5)/52),"..",((Hrs_Wkd_Can!U5*1000000)/Jobs_Can!U5)/52)</f>
        <v>31.184412711169564</v>
      </c>
      <c r="V5" s="24">
        <f>IF(ISERROR(((Hrs_Wkd_Can!V5*1000000)/Jobs_Can!V5)/52),"..",((Hrs_Wkd_Can!V5*1000000)/Jobs_Can!V5)/52)</f>
        <v>34.838527745763955</v>
      </c>
      <c r="W5" s="24">
        <f>IF(ISERROR(((Hrs_Wkd_Can!W5*1000000)/Jobs_Can!W5)/52),"..",((Hrs_Wkd_Can!W5*1000000)/Jobs_Can!W5)/52)</f>
        <v>38.385654926979299</v>
      </c>
      <c r="X5" s="24">
        <f>IF(ISERROR(((Hrs_Wkd_Can!X5*1000000)/Jobs_Can!X5)/52),"..",((Hrs_Wkd_Can!X5*1000000)/Jobs_Can!X5)/52)</f>
        <v>39.859781660765137</v>
      </c>
      <c r="Y5" s="11" t="str">
        <f>IF(ISERROR(((Hrs_Wkd_Can!Y5*1000000)/Jobs_Can!Y5)/52),"..",((Hrs_Wkd_Can!Y5*1000000)/Jobs_Can!Y5)/52)</f>
        <v>..</v>
      </c>
    </row>
    <row r="6" spans="1:25">
      <c r="A6" s="5">
        <v>1998</v>
      </c>
      <c r="B6" s="28">
        <f>IF(ISERROR(((Hrs_Wkd_Can!B6*1000000)/Jobs_Can!B6)/52),"..",((Hrs_Wkd_Can!B6*1000000)/Jobs_Can!B6)/52)</f>
        <v>34.984908930299191</v>
      </c>
      <c r="C6" s="22">
        <f>IF(ISERROR(((Hrs_Wkd_Can!C6*1000000)/Jobs_Can!C6)/52),"..",((Hrs_Wkd_Can!C6*1000000)/Jobs_Can!C6)/52)</f>
        <v>38.66965587935789</v>
      </c>
      <c r="D6" s="24">
        <f>IF(ISERROR(((Hrs_Wkd_Can!D6*1000000)/Jobs_Can!D6)/52),"..",((Hrs_Wkd_Can!D6*1000000)/Jobs_Can!D6)/52)</f>
        <v>40.938943280899949</v>
      </c>
      <c r="E6" s="24">
        <f>IF(ISERROR(((Hrs_Wkd_Can!E6*1000000)/Jobs_Can!E6)/52),"..",((Hrs_Wkd_Can!E6*1000000)/Jobs_Can!E6)/52)</f>
        <v>41.05463896902441</v>
      </c>
      <c r="F6" s="24">
        <f>IF(ISERROR(((Hrs_Wkd_Can!F6*1000000)/Jobs_Can!F6)/52),"..",((Hrs_Wkd_Can!F6*1000000)/Jobs_Can!F6)/52)</f>
        <v>36.179412593439743</v>
      </c>
      <c r="G6" s="24">
        <f>IF(ISERROR(((Hrs_Wkd_Can!G6*1000000)/Jobs_Can!G6)/52),"..",((Hrs_Wkd_Can!G6*1000000)/Jobs_Can!G6)/52)</f>
        <v>38.624760348816295</v>
      </c>
      <c r="H6" s="24">
        <f>IF(ISERROR(((Hrs_Wkd_Can!H6*1000000)/Jobs_Can!H6)/52),"..",((Hrs_Wkd_Can!H6*1000000)/Jobs_Can!H6)/52)</f>
        <v>38.009892794206522</v>
      </c>
      <c r="I6" s="24">
        <f>IF(ISERROR(((Hrs_Wkd_Can!I6*1000000)/Jobs_Can!I6)/52),"..",((Hrs_Wkd_Can!I6*1000000)/Jobs_Can!I6)/52)</f>
        <v>37.322448724752597</v>
      </c>
      <c r="J6" s="23">
        <f>IF(ISERROR(((Hrs_Wkd_Can!J6*1000000)/Jobs_Can!J6)/52),"..",((Hrs_Wkd_Can!J6*1000000)/Jobs_Can!J6)/52)</f>
        <v>38.513780393785886</v>
      </c>
      <c r="K6" s="24">
        <f>IF(ISERROR(((Hrs_Wkd_Can!K6*1000000)/Jobs_Can!K6)/52),"..",((Hrs_Wkd_Can!K6*1000000)/Jobs_Can!K6)/52)</f>
        <v>33.355998092848104</v>
      </c>
      <c r="L6" s="24">
        <f>IF(ISERROR(((Hrs_Wkd_Can!L6*1000000)/Jobs_Can!L6)/52),"..",((Hrs_Wkd_Can!L6*1000000)/Jobs_Can!L6)/52)</f>
        <v>37.476185706466261</v>
      </c>
      <c r="M6" s="24">
        <f>IF(ISERROR(((Hrs_Wkd_Can!M6*1000000)/Jobs_Can!M6)/52),"..",((Hrs_Wkd_Can!M6*1000000)/Jobs_Can!M6)/52)</f>
        <v>31.750510549343208</v>
      </c>
      <c r="N6" s="24">
        <f>IF(ISERROR(((Hrs_Wkd_Can!N6*1000000)/Jobs_Can!N6)/52),"..",((Hrs_Wkd_Can!N6*1000000)/Jobs_Can!N6)/52)</f>
        <v>38.506403183143341</v>
      </c>
      <c r="O6" s="24">
        <f>IF(ISERROR(((Hrs_Wkd_Can!O6*1000000)/Jobs_Can!O6)/52),"..",((Hrs_Wkd_Can!O6*1000000)/Jobs_Can!O6)/52)</f>
        <v>33.974171393699287</v>
      </c>
      <c r="P6" s="24">
        <f>IF(ISERROR(((Hrs_Wkd_Can!P6*1000000)/Jobs_Can!P6)/52),"..",((Hrs_Wkd_Can!P6*1000000)/Jobs_Can!P6)/52)</f>
        <v>34.156486822501179</v>
      </c>
      <c r="Q6" s="24">
        <f>IF(ISERROR(((Hrs_Wkd_Can!Q6*1000000)/Jobs_Can!Q6)/52),"..",((Hrs_Wkd_Can!Q6*1000000)/Jobs_Can!Q6)/52)</f>
        <v>35.659063914774876</v>
      </c>
      <c r="R6" s="24">
        <f>IF(ISERROR(((Hrs_Wkd_Can!R6*1000000)/Jobs_Can!R6)/52),"..",((Hrs_Wkd_Can!R6*1000000)/Jobs_Can!R6)/52)</f>
        <v>31.955727528010748</v>
      </c>
      <c r="S6" s="24">
        <f>IF(ISERROR(((Hrs_Wkd_Can!S6*1000000)/Jobs_Can!S6)/52),"..",((Hrs_Wkd_Can!S6*1000000)/Jobs_Can!S6)/52)</f>
        <v>28.550448519488768</v>
      </c>
      <c r="T6" s="24">
        <f>IF(ISERROR(((Hrs_Wkd_Can!T6*1000000)/Jobs_Can!T6)/52),"..",((Hrs_Wkd_Can!T6*1000000)/Jobs_Can!T6)/52)</f>
        <v>31.213994231101541</v>
      </c>
      <c r="U6" s="23">
        <f>IF(ISERROR(((Hrs_Wkd_Can!U6*1000000)/Jobs_Can!U6)/52),"..",((Hrs_Wkd_Can!U6*1000000)/Jobs_Can!U6)/52)</f>
        <v>31.303478381549567</v>
      </c>
      <c r="V6" s="24">
        <f>IF(ISERROR(((Hrs_Wkd_Can!V6*1000000)/Jobs_Can!V6)/52),"..",((Hrs_Wkd_Can!V6*1000000)/Jobs_Can!V6)/52)</f>
        <v>34.762049308032935</v>
      </c>
      <c r="W6" s="24">
        <f>IF(ISERROR(((Hrs_Wkd_Can!W6*1000000)/Jobs_Can!W6)/52),"..",((Hrs_Wkd_Can!W6*1000000)/Jobs_Can!W6)/52)</f>
        <v>38.138857388475756</v>
      </c>
      <c r="X6" s="24">
        <f>IF(ISERROR(((Hrs_Wkd_Can!X6*1000000)/Jobs_Can!X6)/52),"..",((Hrs_Wkd_Can!X6*1000000)/Jobs_Can!X6)/52)</f>
        <v>38.932697564123892</v>
      </c>
      <c r="Y6" s="11" t="str">
        <f>IF(ISERROR(((Hrs_Wkd_Can!Y6*1000000)/Jobs_Can!Y6)/52),"..",((Hrs_Wkd_Can!Y6*1000000)/Jobs_Can!Y6)/52)</f>
        <v>..</v>
      </c>
    </row>
    <row r="7" spans="1:25">
      <c r="A7" s="5">
        <v>1999</v>
      </c>
      <c r="B7" s="28">
        <f>IF(ISERROR(((Hrs_Wkd_Can!B7*1000000)/Jobs_Can!B7)/52),"..",((Hrs_Wkd_Can!B7*1000000)/Jobs_Can!B7)/52)</f>
        <v>34.907109598994154</v>
      </c>
      <c r="C7" s="22">
        <f>IF(ISERROR(((Hrs_Wkd_Can!C7*1000000)/Jobs_Can!C7)/52),"..",((Hrs_Wkd_Can!C7*1000000)/Jobs_Can!C7)/52)</f>
        <v>38.612338250391929</v>
      </c>
      <c r="D7" s="24">
        <f>IF(ISERROR(((Hrs_Wkd_Can!D7*1000000)/Jobs_Can!D7)/52),"..",((Hrs_Wkd_Can!D7*1000000)/Jobs_Can!D7)/52)</f>
        <v>40.789396802649648</v>
      </c>
      <c r="E7" s="24">
        <f>IF(ISERROR(((Hrs_Wkd_Can!E7*1000000)/Jobs_Can!E7)/52),"..",((Hrs_Wkd_Can!E7*1000000)/Jobs_Can!E7)/52)</f>
        <v>41.2019407068912</v>
      </c>
      <c r="F7" s="24">
        <f>IF(ISERROR(((Hrs_Wkd_Can!F7*1000000)/Jobs_Can!F7)/52),"..",((Hrs_Wkd_Can!F7*1000000)/Jobs_Can!F7)/52)</f>
        <v>35.013356891945897</v>
      </c>
      <c r="G7" s="24">
        <f>IF(ISERROR(((Hrs_Wkd_Can!G7*1000000)/Jobs_Can!G7)/52),"..",((Hrs_Wkd_Can!G7*1000000)/Jobs_Can!G7)/52)</f>
        <v>38.31460559193291</v>
      </c>
      <c r="H7" s="24">
        <f>IF(ISERROR(((Hrs_Wkd_Can!H7*1000000)/Jobs_Can!H7)/52),"..",((Hrs_Wkd_Can!H7*1000000)/Jobs_Can!H7)/52)</f>
        <v>38.180087364404763</v>
      </c>
      <c r="I7" s="24">
        <f>IF(ISERROR(((Hrs_Wkd_Can!I7*1000000)/Jobs_Can!I7)/52),"..",((Hrs_Wkd_Can!I7*1000000)/Jobs_Can!I7)/52)</f>
        <v>37.388548713804134</v>
      </c>
      <c r="J7" s="23">
        <f>IF(ISERROR(((Hrs_Wkd_Can!J7*1000000)/Jobs_Can!J7)/52),"..",((Hrs_Wkd_Can!J7*1000000)/Jobs_Can!J7)/52)</f>
        <v>38.763435253489703</v>
      </c>
      <c r="K7" s="24">
        <f>IF(ISERROR(((Hrs_Wkd_Can!K7*1000000)/Jobs_Can!K7)/52),"..",((Hrs_Wkd_Can!K7*1000000)/Jobs_Can!K7)/52)</f>
        <v>33.306701361002403</v>
      </c>
      <c r="L7" s="24">
        <f>IF(ISERROR(((Hrs_Wkd_Can!L7*1000000)/Jobs_Can!L7)/52),"..",((Hrs_Wkd_Can!L7*1000000)/Jobs_Can!L7)/52)</f>
        <v>37.837191647112178</v>
      </c>
      <c r="M7" s="24">
        <f>IF(ISERROR(((Hrs_Wkd_Can!M7*1000000)/Jobs_Can!M7)/52),"..",((Hrs_Wkd_Can!M7*1000000)/Jobs_Can!M7)/52)</f>
        <v>31.097483979809951</v>
      </c>
      <c r="N7" s="24">
        <f>IF(ISERROR(((Hrs_Wkd_Can!N7*1000000)/Jobs_Can!N7)/52),"..",((Hrs_Wkd_Can!N7*1000000)/Jobs_Can!N7)/52)</f>
        <v>38.705523575858301</v>
      </c>
      <c r="O7" s="24">
        <f>IF(ISERROR(((Hrs_Wkd_Can!O7*1000000)/Jobs_Can!O7)/52),"..",((Hrs_Wkd_Can!O7*1000000)/Jobs_Can!O7)/52)</f>
        <v>34.265703302217752</v>
      </c>
      <c r="P7" s="24">
        <f>IF(ISERROR(((Hrs_Wkd_Can!P7*1000000)/Jobs_Can!P7)/52),"..",((Hrs_Wkd_Can!P7*1000000)/Jobs_Can!P7)/52)</f>
        <v>34.345445045338998</v>
      </c>
      <c r="Q7" s="24">
        <f>IF(ISERROR(((Hrs_Wkd_Can!Q7*1000000)/Jobs_Can!Q7)/52),"..",((Hrs_Wkd_Can!Q7*1000000)/Jobs_Can!Q7)/52)</f>
        <v>36.095475078552901</v>
      </c>
      <c r="R7" s="24">
        <f>IF(ISERROR(((Hrs_Wkd_Can!R7*1000000)/Jobs_Can!R7)/52),"..",((Hrs_Wkd_Can!R7*1000000)/Jobs_Can!R7)/52)</f>
        <v>32.033482233989396</v>
      </c>
      <c r="S7" s="24">
        <f>IF(ISERROR(((Hrs_Wkd_Can!S7*1000000)/Jobs_Can!S7)/52),"..",((Hrs_Wkd_Can!S7*1000000)/Jobs_Can!S7)/52)</f>
        <v>28.326517647359278</v>
      </c>
      <c r="T7" s="24">
        <f>IF(ISERROR(((Hrs_Wkd_Can!T7*1000000)/Jobs_Can!T7)/52),"..",((Hrs_Wkd_Can!T7*1000000)/Jobs_Can!T7)/52)</f>
        <v>30.76834810086546</v>
      </c>
      <c r="U7" s="23">
        <f>IF(ISERROR(((Hrs_Wkd_Can!U7*1000000)/Jobs_Can!U7)/52),"..",((Hrs_Wkd_Can!U7*1000000)/Jobs_Can!U7)/52)</f>
        <v>31.447527295846857</v>
      </c>
      <c r="V7" s="24">
        <f>IF(ISERROR(((Hrs_Wkd_Can!V7*1000000)/Jobs_Can!V7)/52),"..",((Hrs_Wkd_Can!V7*1000000)/Jobs_Can!V7)/52)</f>
        <v>34.708751086013834</v>
      </c>
      <c r="W7" s="24">
        <f>IF(ISERROR(((Hrs_Wkd_Can!W7*1000000)/Jobs_Can!W7)/52),"..",((Hrs_Wkd_Can!W7*1000000)/Jobs_Can!W7)/52)</f>
        <v>38.236242480143915</v>
      </c>
      <c r="X7" s="24">
        <f>IF(ISERROR(((Hrs_Wkd_Can!X7*1000000)/Jobs_Can!X7)/52),"..",((Hrs_Wkd_Can!X7*1000000)/Jobs_Can!X7)/52)</f>
        <v>38.541861432381793</v>
      </c>
      <c r="Y7" s="11" t="str">
        <f>IF(ISERROR(((Hrs_Wkd_Can!Y7*1000000)/Jobs_Can!Y7)/52),"..",((Hrs_Wkd_Can!Y7*1000000)/Jobs_Can!Y7)/52)</f>
        <v>..</v>
      </c>
    </row>
    <row r="8" spans="1:25">
      <c r="A8" s="5">
        <v>2000</v>
      </c>
      <c r="B8" s="28">
        <f>IF(ISERROR(((Hrs_Wkd_Can!B8*1000000)/Jobs_Can!B8)/52),"..",((Hrs_Wkd_Can!B8*1000000)/Jobs_Can!B8)/52)</f>
        <v>34.852512039052478</v>
      </c>
      <c r="C8" s="22">
        <f>IF(ISERROR(((Hrs_Wkd_Can!C8*1000000)/Jobs_Can!C8)/52),"..",((Hrs_Wkd_Can!C8*1000000)/Jobs_Can!C8)/52)</f>
        <v>38.611084963254307</v>
      </c>
      <c r="D8" s="24">
        <f>IF(ISERROR(((Hrs_Wkd_Can!D8*1000000)/Jobs_Can!D8)/52),"..",((Hrs_Wkd_Can!D8*1000000)/Jobs_Can!D8)/52)</f>
        <v>41.10650843194157</v>
      </c>
      <c r="E8" s="24">
        <f>IF(ISERROR(((Hrs_Wkd_Can!E8*1000000)/Jobs_Can!E8)/52),"..",((Hrs_Wkd_Can!E8*1000000)/Jobs_Can!E8)/52)</f>
        <v>42.322322426927784</v>
      </c>
      <c r="F8" s="24">
        <f>IF(ISERROR(((Hrs_Wkd_Can!F8*1000000)/Jobs_Can!F8)/52),"..",((Hrs_Wkd_Can!F8*1000000)/Jobs_Can!F8)/52)</f>
        <v>35.421969886916571</v>
      </c>
      <c r="G8" s="24">
        <f>IF(ISERROR(((Hrs_Wkd_Can!G8*1000000)/Jobs_Can!G8)/52),"..",((Hrs_Wkd_Can!G8*1000000)/Jobs_Can!G8)/52)</f>
        <v>38.233386688998749</v>
      </c>
      <c r="H8" s="24">
        <f>IF(ISERROR(((Hrs_Wkd_Can!H8*1000000)/Jobs_Can!H8)/52),"..",((Hrs_Wkd_Can!H8*1000000)/Jobs_Can!H8)/52)</f>
        <v>38.08425608333873</v>
      </c>
      <c r="I8" s="24">
        <f>IF(ISERROR(((Hrs_Wkd_Can!I8*1000000)/Jobs_Can!I8)/52),"..",((Hrs_Wkd_Can!I8*1000000)/Jobs_Can!I8)/52)</f>
        <v>37.497521085089183</v>
      </c>
      <c r="J8" s="23">
        <f>IF(ISERROR(((Hrs_Wkd_Can!J8*1000000)/Jobs_Can!J8)/52),"..",((Hrs_Wkd_Can!J8*1000000)/Jobs_Can!J8)/52)</f>
        <v>38.495309302398709</v>
      </c>
      <c r="K8" s="24">
        <f>IF(ISERROR(((Hrs_Wkd_Can!K8*1000000)/Jobs_Can!K8)/52),"..",((Hrs_Wkd_Can!K8*1000000)/Jobs_Can!K8)/52)</f>
        <v>33.235662937865669</v>
      </c>
      <c r="L8" s="24">
        <f>IF(ISERROR(((Hrs_Wkd_Can!L8*1000000)/Jobs_Can!L8)/52),"..",((Hrs_Wkd_Can!L8*1000000)/Jobs_Can!L8)/52)</f>
        <v>37.930807654074371</v>
      </c>
      <c r="M8" s="24">
        <f>IF(ISERROR(((Hrs_Wkd_Can!M8*1000000)/Jobs_Can!M8)/52),"..",((Hrs_Wkd_Can!M8*1000000)/Jobs_Can!M8)/52)</f>
        <v>31.243939514253629</v>
      </c>
      <c r="N8" s="24">
        <f>IF(ISERROR(((Hrs_Wkd_Can!N8*1000000)/Jobs_Can!N8)/52),"..",((Hrs_Wkd_Can!N8*1000000)/Jobs_Can!N8)/52)</f>
        <v>38.358588273131467</v>
      </c>
      <c r="O8" s="24">
        <f>IF(ISERROR(((Hrs_Wkd_Can!O8*1000000)/Jobs_Can!O8)/52),"..",((Hrs_Wkd_Can!O8*1000000)/Jobs_Can!O8)/52)</f>
        <v>34.222960882343372</v>
      </c>
      <c r="P8" s="24">
        <f>IF(ISERROR(((Hrs_Wkd_Can!P8*1000000)/Jobs_Can!P8)/52),"..",((Hrs_Wkd_Can!P8*1000000)/Jobs_Can!P8)/52)</f>
        <v>33.95201042005646</v>
      </c>
      <c r="Q8" s="24">
        <f>IF(ISERROR(((Hrs_Wkd_Can!Q8*1000000)/Jobs_Can!Q8)/52),"..",((Hrs_Wkd_Can!Q8*1000000)/Jobs_Can!Q8)/52)</f>
        <v>35.738338746379569</v>
      </c>
      <c r="R8" s="24">
        <f>IF(ISERROR(((Hrs_Wkd_Can!R8*1000000)/Jobs_Can!R8)/52),"..",((Hrs_Wkd_Can!R8*1000000)/Jobs_Can!R8)/52)</f>
        <v>31.86073659277438</v>
      </c>
      <c r="S8" s="24">
        <f>IF(ISERROR(((Hrs_Wkd_Can!S8*1000000)/Jobs_Can!S8)/52),"..",((Hrs_Wkd_Can!S8*1000000)/Jobs_Can!S8)/52)</f>
        <v>28.996803498271568</v>
      </c>
      <c r="T8" s="24">
        <f>IF(ISERROR(((Hrs_Wkd_Can!T8*1000000)/Jobs_Can!T8)/52),"..",((Hrs_Wkd_Can!T8*1000000)/Jobs_Can!T8)/52)</f>
        <v>30.298889981138913</v>
      </c>
      <c r="U8" s="23">
        <f>IF(ISERROR(((Hrs_Wkd_Can!U8*1000000)/Jobs_Can!U8)/52),"..",((Hrs_Wkd_Can!U8*1000000)/Jobs_Can!U8)/52)</f>
        <v>31.497350979914419</v>
      </c>
      <c r="V8" s="24">
        <f>IF(ISERROR(((Hrs_Wkd_Can!V8*1000000)/Jobs_Can!V8)/52),"..",((Hrs_Wkd_Can!V8*1000000)/Jobs_Can!V8)/52)</f>
        <v>34.661641053359752</v>
      </c>
      <c r="W8" s="24">
        <f>IF(ISERROR(((Hrs_Wkd_Can!W8*1000000)/Jobs_Can!W8)/52),"..",((Hrs_Wkd_Can!W8*1000000)/Jobs_Can!W8)/52)</f>
        <v>38.252510014203899</v>
      </c>
      <c r="X8" s="24">
        <f>IF(ISERROR(((Hrs_Wkd_Can!X8*1000000)/Jobs_Can!X8)/52),"..",((Hrs_Wkd_Can!X8*1000000)/Jobs_Can!X8)/52)</f>
        <v>39.686221280420781</v>
      </c>
      <c r="Y8" s="11" t="str">
        <f>IF(ISERROR(((Hrs_Wkd_Can!Y8*1000000)/Jobs_Can!Y8)/52),"..",((Hrs_Wkd_Can!Y8*1000000)/Jobs_Can!Y8)/52)</f>
        <v>..</v>
      </c>
    </row>
    <row r="9" spans="1:25">
      <c r="A9" s="5">
        <v>2001</v>
      </c>
      <c r="B9" s="28">
        <f>IF(ISERROR(((Hrs_Wkd_Can!B9*1000000)/Jobs_Can!B9)/52),"..",((Hrs_Wkd_Can!B9*1000000)/Jobs_Can!B9)/52)</f>
        <v>34.657508562235094</v>
      </c>
      <c r="C9" s="22">
        <f>IF(ISERROR(((Hrs_Wkd_Can!C9*1000000)/Jobs_Can!C9)/52),"..",((Hrs_Wkd_Can!C9*1000000)/Jobs_Can!C9)/52)</f>
        <v>38.514729413116925</v>
      </c>
      <c r="D9" s="24">
        <f>IF(ISERROR(((Hrs_Wkd_Can!D9*1000000)/Jobs_Can!D9)/52),"..",((Hrs_Wkd_Can!D9*1000000)/Jobs_Can!D9)/52)</f>
        <v>41.244404655326768</v>
      </c>
      <c r="E9" s="24">
        <f>IF(ISERROR(((Hrs_Wkd_Can!E9*1000000)/Jobs_Can!E9)/52),"..",((Hrs_Wkd_Can!E9*1000000)/Jobs_Can!E9)/52)</f>
        <v>43.486524721639839</v>
      </c>
      <c r="F9" s="24">
        <f>IF(ISERROR(((Hrs_Wkd_Can!F9*1000000)/Jobs_Can!F9)/52),"..",((Hrs_Wkd_Can!F9*1000000)/Jobs_Can!F9)/52)</f>
        <v>35.270755127859466</v>
      </c>
      <c r="G9" s="24">
        <f>IF(ISERROR(((Hrs_Wkd_Can!G9*1000000)/Jobs_Can!G9)/52),"..",((Hrs_Wkd_Can!G9*1000000)/Jobs_Can!G9)/52)</f>
        <v>37.865547527007649</v>
      </c>
      <c r="H9" s="24">
        <f>IF(ISERROR(((Hrs_Wkd_Can!H9*1000000)/Jobs_Can!H9)/52),"..",((Hrs_Wkd_Can!H9*1000000)/Jobs_Can!H9)/52)</f>
        <v>38.026200006222275</v>
      </c>
      <c r="I9" s="24">
        <f>IF(ISERROR(((Hrs_Wkd_Can!I9*1000000)/Jobs_Can!I9)/52),"..",((Hrs_Wkd_Can!I9*1000000)/Jobs_Can!I9)/52)</f>
        <v>37.495315330440647</v>
      </c>
      <c r="J9" s="23">
        <f>IF(ISERROR(((Hrs_Wkd_Can!J9*1000000)/Jobs_Can!J9)/52),"..",((Hrs_Wkd_Can!J9*1000000)/Jobs_Can!J9)/52)</f>
        <v>38.408517681026325</v>
      </c>
      <c r="K9" s="24">
        <f>IF(ISERROR(((Hrs_Wkd_Can!K9*1000000)/Jobs_Can!K9)/52),"..",((Hrs_Wkd_Can!K9*1000000)/Jobs_Can!K9)/52)</f>
        <v>33.051083307692572</v>
      </c>
      <c r="L9" s="24">
        <f>IF(ISERROR(((Hrs_Wkd_Can!L9*1000000)/Jobs_Can!L9)/52),"..",((Hrs_Wkd_Can!L9*1000000)/Jobs_Can!L9)/52)</f>
        <v>37.681439142128831</v>
      </c>
      <c r="M9" s="24">
        <f>IF(ISERROR(((Hrs_Wkd_Can!M9*1000000)/Jobs_Can!M9)/52),"..",((Hrs_Wkd_Can!M9*1000000)/Jobs_Can!M9)/52)</f>
        <v>30.918083013641272</v>
      </c>
      <c r="N9" s="24">
        <f>IF(ISERROR(((Hrs_Wkd_Can!N9*1000000)/Jobs_Can!N9)/52),"..",((Hrs_Wkd_Can!N9*1000000)/Jobs_Can!N9)/52)</f>
        <v>38.250677833602886</v>
      </c>
      <c r="O9" s="24">
        <f>IF(ISERROR(((Hrs_Wkd_Can!O9*1000000)/Jobs_Can!O9)/52),"..",((Hrs_Wkd_Can!O9*1000000)/Jobs_Can!O9)/52)</f>
        <v>34.273676401003677</v>
      </c>
      <c r="P9" s="24">
        <f>IF(ISERROR(((Hrs_Wkd_Can!P9*1000000)/Jobs_Can!P9)/52),"..",((Hrs_Wkd_Can!P9*1000000)/Jobs_Can!P9)/52)</f>
        <v>33.776348679650035</v>
      </c>
      <c r="Q9" s="24">
        <f>IF(ISERROR(((Hrs_Wkd_Can!Q9*1000000)/Jobs_Can!Q9)/52),"..",((Hrs_Wkd_Can!Q9*1000000)/Jobs_Can!Q9)/52)</f>
        <v>35.606978434698327</v>
      </c>
      <c r="R9" s="24">
        <f>IF(ISERROR(((Hrs_Wkd_Can!R9*1000000)/Jobs_Can!R9)/52),"..",((Hrs_Wkd_Can!R9*1000000)/Jobs_Can!R9)/52)</f>
        <v>31.902071073369591</v>
      </c>
      <c r="S9" s="24">
        <f>IF(ISERROR(((Hrs_Wkd_Can!S9*1000000)/Jobs_Can!S9)/52),"..",((Hrs_Wkd_Can!S9*1000000)/Jobs_Can!S9)/52)</f>
        <v>28.741429985259423</v>
      </c>
      <c r="T9" s="24">
        <f>IF(ISERROR(((Hrs_Wkd_Can!T9*1000000)/Jobs_Can!T9)/52),"..",((Hrs_Wkd_Can!T9*1000000)/Jobs_Can!T9)/52)</f>
        <v>29.893250475200134</v>
      </c>
      <c r="U9" s="23">
        <f>IF(ISERROR(((Hrs_Wkd_Can!U9*1000000)/Jobs_Can!U9)/52),"..",((Hrs_Wkd_Can!U9*1000000)/Jobs_Can!U9)/52)</f>
        <v>31.58631377655059</v>
      </c>
      <c r="V9" s="24">
        <f>IF(ISERROR(((Hrs_Wkd_Can!V9*1000000)/Jobs_Can!V9)/52),"..",((Hrs_Wkd_Can!V9*1000000)/Jobs_Can!V9)/52)</f>
        <v>34.461294502794154</v>
      </c>
      <c r="W9" s="24">
        <f>IF(ISERROR(((Hrs_Wkd_Can!W9*1000000)/Jobs_Can!W9)/52),"..",((Hrs_Wkd_Can!W9*1000000)/Jobs_Can!W9)/52)</f>
        <v>38.27986343214809</v>
      </c>
      <c r="X9" s="24">
        <f>IF(ISERROR(((Hrs_Wkd_Can!X9*1000000)/Jobs_Can!X9)/52),"..",((Hrs_Wkd_Can!X9*1000000)/Jobs_Can!X9)/52)</f>
        <v>40.228640508790832</v>
      </c>
      <c r="Y9" s="11" t="str">
        <f>IF(ISERROR(((Hrs_Wkd_Can!Y9*1000000)/Jobs_Can!Y9)/52),"..",((Hrs_Wkd_Can!Y9*1000000)/Jobs_Can!Y9)/52)</f>
        <v>..</v>
      </c>
    </row>
    <row r="10" spans="1:25">
      <c r="A10" s="5">
        <v>2002</v>
      </c>
      <c r="B10" s="28">
        <f>IF(ISERROR(((Hrs_Wkd_Can!B10*1000000)/Jobs_Can!B10)/52),"..",((Hrs_Wkd_Can!B10*1000000)/Jobs_Can!B10)/52)</f>
        <v>34.237631207074052</v>
      </c>
      <c r="C10" s="22">
        <f>IF(ISERROR(((Hrs_Wkd_Can!C10*1000000)/Jobs_Can!C10)/52),"..",((Hrs_Wkd_Can!C10*1000000)/Jobs_Can!C10)/52)</f>
        <v>38.239401465144063</v>
      </c>
      <c r="D10" s="24">
        <f>IF(ISERROR(((Hrs_Wkd_Can!D10*1000000)/Jobs_Can!D10)/52),"..",((Hrs_Wkd_Can!D10*1000000)/Jobs_Can!D10)/52)</f>
        <v>40.516383003357646</v>
      </c>
      <c r="E10" s="24">
        <f>IF(ISERROR(((Hrs_Wkd_Can!E10*1000000)/Jobs_Can!E10)/52),"..",((Hrs_Wkd_Can!E10*1000000)/Jobs_Can!E10)/52)</f>
        <v>42.260731815925105</v>
      </c>
      <c r="F10" s="24">
        <f>IF(ISERROR(((Hrs_Wkd_Can!F10*1000000)/Jobs_Can!F10)/52),"..",((Hrs_Wkd_Can!F10*1000000)/Jobs_Can!F10)/52)</f>
        <v>35.321416074217581</v>
      </c>
      <c r="G10" s="24">
        <f>IF(ISERROR(((Hrs_Wkd_Can!G10*1000000)/Jobs_Can!G10)/52),"..",((Hrs_Wkd_Can!G10*1000000)/Jobs_Can!G10)/52)</f>
        <v>37.616600807576731</v>
      </c>
      <c r="H10" s="24">
        <f>IF(ISERROR(((Hrs_Wkd_Can!H10*1000000)/Jobs_Can!H10)/52),"..",((Hrs_Wkd_Can!H10*1000000)/Jobs_Can!H10)/52)</f>
        <v>37.879562304018748</v>
      </c>
      <c r="I10" s="24">
        <f>IF(ISERROR(((Hrs_Wkd_Can!I10*1000000)/Jobs_Can!I10)/52),"..",((Hrs_Wkd_Can!I10*1000000)/Jobs_Can!I10)/52)</f>
        <v>37.098658059784697</v>
      </c>
      <c r="J10" s="23">
        <f>IF(ISERROR(((Hrs_Wkd_Can!J10*1000000)/Jobs_Can!J10)/52),"..",((Hrs_Wkd_Can!J10*1000000)/Jobs_Can!J10)/52)</f>
        <v>38.436673162407914</v>
      </c>
      <c r="K10" s="24">
        <f>IF(ISERROR(((Hrs_Wkd_Can!K10*1000000)/Jobs_Can!K10)/52),"..",((Hrs_Wkd_Can!K10*1000000)/Jobs_Can!K10)/52)</f>
        <v>32.609950936034487</v>
      </c>
      <c r="L10" s="24">
        <f>IF(ISERROR(((Hrs_Wkd_Can!L10*1000000)/Jobs_Can!L10)/52),"..",((Hrs_Wkd_Can!L10*1000000)/Jobs_Can!L10)/52)</f>
        <v>37.388057038878252</v>
      </c>
      <c r="M10" s="24">
        <f>IF(ISERROR(((Hrs_Wkd_Can!M10*1000000)/Jobs_Can!M10)/52),"..",((Hrs_Wkd_Can!M10*1000000)/Jobs_Can!M10)/52)</f>
        <v>30.485305263052229</v>
      </c>
      <c r="N10" s="24">
        <f>IF(ISERROR(((Hrs_Wkd_Can!N10*1000000)/Jobs_Can!N10)/52),"..",((Hrs_Wkd_Can!N10*1000000)/Jobs_Can!N10)/52)</f>
        <v>37.812712568966816</v>
      </c>
      <c r="O10" s="24">
        <f>IF(ISERROR(((Hrs_Wkd_Can!O10*1000000)/Jobs_Can!O10)/52),"..",((Hrs_Wkd_Can!O10*1000000)/Jobs_Can!O10)/52)</f>
        <v>33.025278984581306</v>
      </c>
      <c r="P10" s="24">
        <f>IF(ISERROR(((Hrs_Wkd_Can!P10*1000000)/Jobs_Can!P10)/52),"..",((Hrs_Wkd_Can!P10*1000000)/Jobs_Can!P10)/52)</f>
        <v>34.150301524471097</v>
      </c>
      <c r="Q10" s="24">
        <f>IF(ISERROR(((Hrs_Wkd_Can!Q10*1000000)/Jobs_Can!Q10)/52),"..",((Hrs_Wkd_Can!Q10*1000000)/Jobs_Can!Q10)/52)</f>
        <v>35.342175846810242</v>
      </c>
      <c r="R10" s="24">
        <f>IF(ISERROR(((Hrs_Wkd_Can!R10*1000000)/Jobs_Can!R10)/52),"..",((Hrs_Wkd_Can!R10*1000000)/Jobs_Can!R10)/52)</f>
        <v>31.898588068016483</v>
      </c>
      <c r="S10" s="24">
        <f>IF(ISERROR(((Hrs_Wkd_Can!S10*1000000)/Jobs_Can!S10)/52),"..",((Hrs_Wkd_Can!S10*1000000)/Jobs_Can!S10)/52)</f>
        <v>28.293036137250915</v>
      </c>
      <c r="T10" s="24">
        <f>IF(ISERROR(((Hrs_Wkd_Can!T10*1000000)/Jobs_Can!T10)/52),"..",((Hrs_Wkd_Can!T10*1000000)/Jobs_Can!T10)/52)</f>
        <v>29.235904172131235</v>
      </c>
      <c r="U10" s="23">
        <f>IF(ISERROR(((Hrs_Wkd_Can!U10*1000000)/Jobs_Can!U10)/52),"..",((Hrs_Wkd_Can!U10*1000000)/Jobs_Can!U10)/52)</f>
        <v>30.834873045478282</v>
      </c>
      <c r="V10" s="24">
        <f>IF(ISERROR(((Hrs_Wkd_Can!V10*1000000)/Jobs_Can!V10)/52),"..",((Hrs_Wkd_Can!V10*1000000)/Jobs_Can!V10)/52)</f>
        <v>34.05284844504628</v>
      </c>
      <c r="W10" s="24">
        <f>IF(ISERROR(((Hrs_Wkd_Can!W10*1000000)/Jobs_Can!W10)/52),"..",((Hrs_Wkd_Can!W10*1000000)/Jobs_Can!W10)/52)</f>
        <v>38.071824827610044</v>
      </c>
      <c r="X10" s="24">
        <f>IF(ISERROR(((Hrs_Wkd_Can!X10*1000000)/Jobs_Can!X10)/52),"..",((Hrs_Wkd_Can!X10*1000000)/Jobs_Can!X10)/52)</f>
        <v>39.353053303630894</v>
      </c>
      <c r="Y10" s="11" t="str">
        <f>IF(ISERROR(((Hrs_Wkd_Can!Y10*1000000)/Jobs_Can!Y10)/52),"..",((Hrs_Wkd_Can!Y10*1000000)/Jobs_Can!Y10)/52)</f>
        <v>..</v>
      </c>
    </row>
    <row r="11" spans="1:25">
      <c r="A11" s="5">
        <v>2003</v>
      </c>
      <c r="B11" s="28">
        <f>IF(ISERROR(((Hrs_Wkd_Can!B11*1000000)/Jobs_Can!B11)/52),"..",((Hrs_Wkd_Can!B11*1000000)/Jobs_Can!B11)/52)</f>
        <v>34.051467090353924</v>
      </c>
      <c r="C11" s="22">
        <f>IF(ISERROR(((Hrs_Wkd_Can!C11*1000000)/Jobs_Can!C11)/52),"..",((Hrs_Wkd_Can!C11*1000000)/Jobs_Can!C11)/52)</f>
        <v>38.085840336073055</v>
      </c>
      <c r="D11" s="24">
        <f>IF(ISERROR(((Hrs_Wkd_Can!D11*1000000)/Jobs_Can!D11)/52),"..",((Hrs_Wkd_Can!D11*1000000)/Jobs_Can!D11)/52)</f>
        <v>40.828076562612644</v>
      </c>
      <c r="E11" s="24">
        <f>IF(ISERROR(((Hrs_Wkd_Can!E11*1000000)/Jobs_Can!E11)/52),"..",((Hrs_Wkd_Can!E11*1000000)/Jobs_Can!E11)/52)</f>
        <v>43.489862605821273</v>
      </c>
      <c r="F11" s="24">
        <f>IF(ISERROR(((Hrs_Wkd_Can!F11*1000000)/Jobs_Can!F11)/52),"..",((Hrs_Wkd_Can!F11*1000000)/Jobs_Can!F11)/52)</f>
        <v>35.695466217174186</v>
      </c>
      <c r="G11" s="24">
        <f>IF(ISERROR(((Hrs_Wkd_Can!G11*1000000)/Jobs_Can!G11)/52),"..",((Hrs_Wkd_Can!G11*1000000)/Jobs_Can!G11)/52)</f>
        <v>37.233731443663167</v>
      </c>
      <c r="H11" s="24">
        <f>IF(ISERROR(((Hrs_Wkd_Can!H11*1000000)/Jobs_Can!H11)/52),"..",((Hrs_Wkd_Can!H11*1000000)/Jobs_Can!H11)/52)</f>
        <v>37.636949147104204</v>
      </c>
      <c r="I11" s="24">
        <f>IF(ISERROR(((Hrs_Wkd_Can!I11*1000000)/Jobs_Can!I11)/52),"..",((Hrs_Wkd_Can!I11*1000000)/Jobs_Can!I11)/52)</f>
        <v>37.028346775152855</v>
      </c>
      <c r="J11" s="23">
        <f>IF(ISERROR(((Hrs_Wkd_Can!J11*1000000)/Jobs_Can!J11)/52),"..",((Hrs_Wkd_Can!J11*1000000)/Jobs_Can!J11)/52)</f>
        <v>38.082138921175321</v>
      </c>
      <c r="K11" s="24">
        <f>IF(ISERROR(((Hrs_Wkd_Can!K11*1000000)/Jobs_Can!K11)/52),"..",((Hrs_Wkd_Can!K11*1000000)/Jobs_Can!K11)/52)</f>
        <v>32.423556360828648</v>
      </c>
      <c r="L11" s="24">
        <f>IF(ISERROR(((Hrs_Wkd_Can!L11*1000000)/Jobs_Can!L11)/52),"..",((Hrs_Wkd_Can!L11*1000000)/Jobs_Can!L11)/52)</f>
        <v>37.100037003347857</v>
      </c>
      <c r="M11" s="24">
        <f>IF(ISERROR(((Hrs_Wkd_Can!M11*1000000)/Jobs_Can!M11)/52),"..",((Hrs_Wkd_Can!M11*1000000)/Jobs_Can!M11)/52)</f>
        <v>30.294162683904275</v>
      </c>
      <c r="N11" s="24">
        <f>IF(ISERROR(((Hrs_Wkd_Can!N11*1000000)/Jobs_Can!N11)/52),"..",((Hrs_Wkd_Can!N11*1000000)/Jobs_Can!N11)/52)</f>
        <v>37.727004914472772</v>
      </c>
      <c r="O11" s="24">
        <f>IF(ISERROR(((Hrs_Wkd_Can!O11*1000000)/Jobs_Can!O11)/52),"..",((Hrs_Wkd_Can!O11*1000000)/Jobs_Can!O11)/52)</f>
        <v>32.859937056042874</v>
      </c>
      <c r="P11" s="24">
        <f>IF(ISERROR(((Hrs_Wkd_Can!P11*1000000)/Jobs_Can!P11)/52),"..",((Hrs_Wkd_Can!P11*1000000)/Jobs_Can!P11)/52)</f>
        <v>33.84026846014023</v>
      </c>
      <c r="Q11" s="24">
        <f>IF(ISERROR(((Hrs_Wkd_Can!Q11*1000000)/Jobs_Can!Q11)/52),"..",((Hrs_Wkd_Can!Q11*1000000)/Jobs_Can!Q11)/52)</f>
        <v>34.758287686741951</v>
      </c>
      <c r="R11" s="24">
        <f>IF(ISERROR(((Hrs_Wkd_Can!R11*1000000)/Jobs_Can!R11)/52),"..",((Hrs_Wkd_Can!R11*1000000)/Jobs_Can!R11)/52)</f>
        <v>31.971080066798841</v>
      </c>
      <c r="S11" s="24">
        <f>IF(ISERROR(((Hrs_Wkd_Can!S11*1000000)/Jobs_Can!S11)/52),"..",((Hrs_Wkd_Can!S11*1000000)/Jobs_Can!S11)/52)</f>
        <v>28.469395474519786</v>
      </c>
      <c r="T11" s="24">
        <f>IF(ISERROR(((Hrs_Wkd_Can!T11*1000000)/Jobs_Can!T11)/52),"..",((Hrs_Wkd_Can!T11*1000000)/Jobs_Can!T11)/52)</f>
        <v>29.600211032299665</v>
      </c>
      <c r="U11" s="23">
        <f>IF(ISERROR(((Hrs_Wkd_Can!U11*1000000)/Jobs_Can!U11)/52),"..",((Hrs_Wkd_Can!U11*1000000)/Jobs_Can!U11)/52)</f>
        <v>30.378127401636934</v>
      </c>
      <c r="V11" s="24">
        <f>IF(ISERROR(((Hrs_Wkd_Can!V11*1000000)/Jobs_Can!V11)/52),"..",((Hrs_Wkd_Can!V11*1000000)/Jobs_Can!V11)/52)</f>
        <v>33.866605099622191</v>
      </c>
      <c r="W11" s="24">
        <f>IF(ISERROR(((Hrs_Wkd_Can!W11*1000000)/Jobs_Can!W11)/52),"..",((Hrs_Wkd_Can!W11*1000000)/Jobs_Can!W11)/52)</f>
        <v>37.950579229072787</v>
      </c>
      <c r="X11" s="24">
        <f>IF(ISERROR(((Hrs_Wkd_Can!X11*1000000)/Jobs_Can!X11)/52),"..",((Hrs_Wkd_Can!X11*1000000)/Jobs_Can!X11)/52)</f>
        <v>40.544298604738515</v>
      </c>
      <c r="Y11" s="11" t="str">
        <f>IF(ISERROR(((Hrs_Wkd_Can!Y11*1000000)/Jobs_Can!Y11)/52),"..",((Hrs_Wkd_Can!Y11*1000000)/Jobs_Can!Y11)/52)</f>
        <v>..</v>
      </c>
    </row>
    <row r="12" spans="1:25">
      <c r="A12" s="5">
        <v>2004</v>
      </c>
      <c r="B12" s="28">
        <f>IF(ISERROR(((Hrs_Wkd_Can!B12*1000000)/Jobs_Can!B12)/52),"..",((Hrs_Wkd_Can!B12*1000000)/Jobs_Can!B12)/52)</f>
        <v>34.43897133537002</v>
      </c>
      <c r="C12" s="22">
        <f>IF(ISERROR(((Hrs_Wkd_Can!C12*1000000)/Jobs_Can!C12)/52),"..",((Hrs_Wkd_Can!C12*1000000)/Jobs_Can!C12)/52)</f>
        <v>38.518973149064955</v>
      </c>
      <c r="D12" s="24">
        <f>IF(ISERROR(((Hrs_Wkd_Can!D12*1000000)/Jobs_Can!D12)/52),"..",((Hrs_Wkd_Can!D12*1000000)/Jobs_Can!D12)/52)</f>
        <v>41.2520825641393</v>
      </c>
      <c r="E12" s="24">
        <f>IF(ISERROR(((Hrs_Wkd_Can!E12*1000000)/Jobs_Can!E12)/52),"..",((Hrs_Wkd_Can!E12*1000000)/Jobs_Can!E12)/52)</f>
        <v>43.836285903139462</v>
      </c>
      <c r="F12" s="24">
        <f>IF(ISERROR(((Hrs_Wkd_Can!F12*1000000)/Jobs_Can!F12)/52),"..",((Hrs_Wkd_Can!F12*1000000)/Jobs_Can!F12)/52)</f>
        <v>35.411533136744382</v>
      </c>
      <c r="G12" s="24">
        <f>IF(ISERROR(((Hrs_Wkd_Can!G12*1000000)/Jobs_Can!G12)/52),"..",((Hrs_Wkd_Can!G12*1000000)/Jobs_Can!G12)/52)</f>
        <v>37.777243310536775</v>
      </c>
      <c r="H12" s="24">
        <f>IF(ISERROR(((Hrs_Wkd_Can!H12*1000000)/Jobs_Can!H12)/52),"..",((Hrs_Wkd_Can!H12*1000000)/Jobs_Can!H12)/52)</f>
        <v>38.064453998227101</v>
      </c>
      <c r="I12" s="24">
        <f>IF(ISERROR(((Hrs_Wkd_Can!I12*1000000)/Jobs_Can!I12)/52),"..",((Hrs_Wkd_Can!I12*1000000)/Jobs_Can!I12)/52)</f>
        <v>37.397329249231611</v>
      </c>
      <c r="J12" s="23">
        <f>IF(ISERROR(((Hrs_Wkd_Can!J12*1000000)/Jobs_Can!J12)/52),"..",((Hrs_Wkd_Can!J12*1000000)/Jobs_Can!J12)/52)</f>
        <v>38.555524780729364</v>
      </c>
      <c r="K12" s="24">
        <f>IF(ISERROR(((Hrs_Wkd_Can!K12*1000000)/Jobs_Can!K12)/52),"..",((Hrs_Wkd_Can!K12*1000000)/Jobs_Can!K12)/52)</f>
        <v>32.800274429230427</v>
      </c>
      <c r="L12" s="24">
        <f>IF(ISERROR(((Hrs_Wkd_Can!L12*1000000)/Jobs_Can!L12)/52),"..",((Hrs_Wkd_Can!L12*1000000)/Jobs_Can!L12)/52)</f>
        <v>37.721648957375976</v>
      </c>
      <c r="M12" s="24">
        <f>IF(ISERROR(((Hrs_Wkd_Can!M12*1000000)/Jobs_Can!M12)/52),"..",((Hrs_Wkd_Can!M12*1000000)/Jobs_Can!M12)/52)</f>
        <v>30.530223884631202</v>
      </c>
      <c r="N12" s="24">
        <f>IF(ISERROR(((Hrs_Wkd_Can!N12*1000000)/Jobs_Can!N12)/52),"..",((Hrs_Wkd_Can!N12*1000000)/Jobs_Can!N12)/52)</f>
        <v>38.643342088670266</v>
      </c>
      <c r="O12" s="24">
        <f>IF(ISERROR(((Hrs_Wkd_Can!O12*1000000)/Jobs_Can!O12)/52),"..",((Hrs_Wkd_Can!O12*1000000)/Jobs_Can!O12)/52)</f>
        <v>33.975469660151468</v>
      </c>
      <c r="P12" s="24">
        <f>IF(ISERROR(((Hrs_Wkd_Can!P12*1000000)/Jobs_Can!P12)/52),"..",((Hrs_Wkd_Can!P12*1000000)/Jobs_Can!P12)/52)</f>
        <v>33.845530292992038</v>
      </c>
      <c r="Q12" s="24">
        <f>IF(ISERROR(((Hrs_Wkd_Can!Q12*1000000)/Jobs_Can!Q12)/52),"..",((Hrs_Wkd_Can!Q12*1000000)/Jobs_Can!Q12)/52)</f>
        <v>35.297906643333448</v>
      </c>
      <c r="R12" s="24">
        <f>IF(ISERROR(((Hrs_Wkd_Can!R12*1000000)/Jobs_Can!R12)/52),"..",((Hrs_Wkd_Can!R12*1000000)/Jobs_Can!R12)/52)</f>
        <v>32.222123561730697</v>
      </c>
      <c r="S12" s="24">
        <f>IF(ISERROR(((Hrs_Wkd_Can!S12*1000000)/Jobs_Can!S12)/52),"..",((Hrs_Wkd_Can!S12*1000000)/Jobs_Can!S12)/52)</f>
        <v>28.573160688985368</v>
      </c>
      <c r="T12" s="24">
        <f>IF(ISERROR(((Hrs_Wkd_Can!T12*1000000)/Jobs_Can!T12)/52),"..",((Hrs_Wkd_Can!T12*1000000)/Jobs_Can!T12)/52)</f>
        <v>29.714103121668618</v>
      </c>
      <c r="U12" s="23">
        <f>IF(ISERROR(((Hrs_Wkd_Can!U12*1000000)/Jobs_Can!U12)/52),"..",((Hrs_Wkd_Can!U12*1000000)/Jobs_Can!U12)/52)</f>
        <v>30.834274499638962</v>
      </c>
      <c r="V12" s="24">
        <f>IF(ISERROR(((Hrs_Wkd_Can!V12*1000000)/Jobs_Can!V12)/52),"..",((Hrs_Wkd_Can!V12*1000000)/Jobs_Can!V12)/52)</f>
        <v>34.258223248556959</v>
      </c>
      <c r="W12" s="24">
        <f>IF(ISERROR(((Hrs_Wkd_Can!W12*1000000)/Jobs_Can!W12)/52),"..",((Hrs_Wkd_Can!W12*1000000)/Jobs_Can!W12)/52)</f>
        <v>38.360876415661167</v>
      </c>
      <c r="X12" s="24">
        <f>IF(ISERROR(((Hrs_Wkd_Can!X12*1000000)/Jobs_Can!X12)/52),"..",((Hrs_Wkd_Can!X12*1000000)/Jobs_Can!X12)/52)</f>
        <v>40.214645411000376</v>
      </c>
      <c r="Y12" s="11" t="str">
        <f>IF(ISERROR(((Hrs_Wkd_Can!Y12*1000000)/Jobs_Can!Y12)/52),"..",((Hrs_Wkd_Can!Y12*1000000)/Jobs_Can!Y12)/52)</f>
        <v>..</v>
      </c>
    </row>
    <row r="13" spans="1:25">
      <c r="A13" s="5">
        <v>2005</v>
      </c>
      <c r="B13" s="28">
        <f>IF(ISERROR(((Hrs_Wkd_Can!B13*1000000)/Jobs_Can!B13)/52),"..",((Hrs_Wkd_Can!B13*1000000)/Jobs_Can!B13)/52)</f>
        <v>34.157177753497379</v>
      </c>
      <c r="C13" s="22">
        <f>IF(ISERROR(((Hrs_Wkd_Can!C13*1000000)/Jobs_Can!C13)/52),"..",((Hrs_Wkd_Can!C13*1000000)/Jobs_Can!C13)/52)</f>
        <v>38.242837716073161</v>
      </c>
      <c r="D13" s="24">
        <f>IF(ISERROR(((Hrs_Wkd_Can!D13*1000000)/Jobs_Can!D13)/52),"..",((Hrs_Wkd_Can!D13*1000000)/Jobs_Can!D13)/52)</f>
        <v>41.182367508118254</v>
      </c>
      <c r="E13" s="24">
        <f>IF(ISERROR(((Hrs_Wkd_Can!E13*1000000)/Jobs_Can!E13)/52),"..",((Hrs_Wkd_Can!E13*1000000)/Jobs_Can!E13)/52)</f>
        <v>44.391542107181913</v>
      </c>
      <c r="F13" s="24">
        <f>IF(ISERROR(((Hrs_Wkd_Can!F13*1000000)/Jobs_Can!F13)/52),"..",((Hrs_Wkd_Can!F13*1000000)/Jobs_Can!F13)/52)</f>
        <v>35.721602913871479</v>
      </c>
      <c r="G13" s="24">
        <f>IF(ISERROR(((Hrs_Wkd_Can!G13*1000000)/Jobs_Can!G13)/52),"..",((Hrs_Wkd_Can!G13*1000000)/Jobs_Can!G13)/52)</f>
        <v>37.45022361399262</v>
      </c>
      <c r="H13" s="24">
        <f>IF(ISERROR(((Hrs_Wkd_Can!H13*1000000)/Jobs_Can!H13)/52),"..",((Hrs_Wkd_Can!H13*1000000)/Jobs_Can!H13)/52)</f>
        <v>37.637517418450031</v>
      </c>
      <c r="I13" s="24">
        <f>IF(ISERROR(((Hrs_Wkd_Can!I13*1000000)/Jobs_Can!I13)/52),"..",((Hrs_Wkd_Can!I13*1000000)/Jobs_Can!I13)/52)</f>
        <v>37.117000139633255</v>
      </c>
      <c r="J13" s="23">
        <f>IF(ISERROR(((Hrs_Wkd_Can!J13*1000000)/Jobs_Can!J13)/52),"..",((Hrs_Wkd_Can!J13*1000000)/Jobs_Can!J13)/52)</f>
        <v>38.015720668263228</v>
      </c>
      <c r="K13" s="24">
        <f>IF(ISERROR(((Hrs_Wkd_Can!K13*1000000)/Jobs_Can!K13)/52),"..",((Hrs_Wkd_Can!K13*1000000)/Jobs_Can!K13)/52)</f>
        <v>32.50758283173856</v>
      </c>
      <c r="L13" s="24">
        <f>IF(ISERROR(((Hrs_Wkd_Can!L13*1000000)/Jobs_Can!L13)/52),"..",((Hrs_Wkd_Can!L13*1000000)/Jobs_Can!L13)/52)</f>
        <v>37.25680451580461</v>
      </c>
      <c r="M13" s="24">
        <f>IF(ISERROR(((Hrs_Wkd_Can!M13*1000000)/Jobs_Can!M13)/52),"..",((Hrs_Wkd_Can!M13*1000000)/Jobs_Can!M13)/52)</f>
        <v>30.454338004789797</v>
      </c>
      <c r="N13" s="24">
        <f>IF(ISERROR(((Hrs_Wkd_Can!N13*1000000)/Jobs_Can!N13)/52),"..",((Hrs_Wkd_Can!N13*1000000)/Jobs_Can!N13)/52)</f>
        <v>38.05598020798687</v>
      </c>
      <c r="O13" s="24">
        <f>IF(ISERROR(((Hrs_Wkd_Can!O13*1000000)/Jobs_Can!O13)/52),"..",((Hrs_Wkd_Can!O13*1000000)/Jobs_Can!O13)/52)</f>
        <v>33.698854109487165</v>
      </c>
      <c r="P13" s="24">
        <f>IF(ISERROR(((Hrs_Wkd_Can!P13*1000000)/Jobs_Can!P13)/52),"..",((Hrs_Wkd_Can!P13*1000000)/Jobs_Can!P13)/52)</f>
        <v>33.843017921230214</v>
      </c>
      <c r="Q13" s="24">
        <f>IF(ISERROR(((Hrs_Wkd_Can!Q13*1000000)/Jobs_Can!Q13)/52),"..",((Hrs_Wkd_Can!Q13*1000000)/Jobs_Can!Q13)/52)</f>
        <v>35.003582119944525</v>
      </c>
      <c r="R13" s="24">
        <f>IF(ISERROR(((Hrs_Wkd_Can!R13*1000000)/Jobs_Can!R13)/52),"..",((Hrs_Wkd_Can!R13*1000000)/Jobs_Can!R13)/52)</f>
        <v>31.768171666272174</v>
      </c>
      <c r="S13" s="24">
        <f>IF(ISERROR(((Hrs_Wkd_Can!S13*1000000)/Jobs_Can!S13)/52),"..",((Hrs_Wkd_Can!S13*1000000)/Jobs_Can!S13)/52)</f>
        <v>27.398223309805211</v>
      </c>
      <c r="T13" s="24">
        <f>IF(ISERROR(((Hrs_Wkd_Can!T13*1000000)/Jobs_Can!T13)/52),"..",((Hrs_Wkd_Can!T13*1000000)/Jobs_Can!T13)/52)</f>
        <v>29.252917098357592</v>
      </c>
      <c r="U13" s="23">
        <f>IF(ISERROR(((Hrs_Wkd_Can!U13*1000000)/Jobs_Can!U13)/52),"..",((Hrs_Wkd_Can!U13*1000000)/Jobs_Can!U13)/52)</f>
        <v>30.588470237937084</v>
      </c>
      <c r="V13" s="24">
        <f>IF(ISERROR(((Hrs_Wkd_Can!V13*1000000)/Jobs_Can!V13)/52),"..",((Hrs_Wkd_Can!V13*1000000)/Jobs_Can!V13)/52)</f>
        <v>33.967308104028291</v>
      </c>
      <c r="W13" s="24">
        <f>IF(ISERROR(((Hrs_Wkd_Can!W13*1000000)/Jobs_Can!W13)/52),"..",((Hrs_Wkd_Can!W13*1000000)/Jobs_Can!W13)/52)</f>
        <v>38.097008551729765</v>
      </c>
      <c r="X13" s="24">
        <f>IF(ISERROR(((Hrs_Wkd_Can!X13*1000000)/Jobs_Can!X13)/52),"..",((Hrs_Wkd_Can!X13*1000000)/Jobs_Can!X13)/52)</f>
        <v>40.965529905340759</v>
      </c>
      <c r="Y13" s="11" t="str">
        <f>IF(ISERROR(((Hrs_Wkd_Can!Y13*1000000)/Jobs_Can!Y13)/52),"..",((Hrs_Wkd_Can!Y13*1000000)/Jobs_Can!Y13)/52)</f>
        <v>..</v>
      </c>
    </row>
    <row r="14" spans="1:25">
      <c r="A14" s="5">
        <v>2006</v>
      </c>
      <c r="B14" s="28">
        <f>IF(ISERROR(((Hrs_Wkd_Can!B14*1000000)/Jobs_Can!B14)/52),"..",((Hrs_Wkd_Can!B14*1000000)/Jobs_Can!B14)/52)</f>
        <v>34.12127431487184</v>
      </c>
      <c r="C14" s="22">
        <f>IF(ISERROR(((Hrs_Wkd_Can!C14*1000000)/Jobs_Can!C14)/52),"..",((Hrs_Wkd_Can!C14*1000000)/Jobs_Can!C14)/52)</f>
        <v>38.183050073392231</v>
      </c>
      <c r="D14" s="24">
        <f>IF(ISERROR(((Hrs_Wkd_Can!D14*1000000)/Jobs_Can!D14)/52),"..",((Hrs_Wkd_Can!D14*1000000)/Jobs_Can!D14)/52)</f>
        <v>41.435044865932248</v>
      </c>
      <c r="E14" s="24">
        <f>IF(ISERROR(((Hrs_Wkd_Can!E14*1000000)/Jobs_Can!E14)/52),"..",((Hrs_Wkd_Can!E14*1000000)/Jobs_Can!E14)/52)</f>
        <v>43.640986714497636</v>
      </c>
      <c r="F14" s="24">
        <f>IF(ISERROR(((Hrs_Wkd_Can!F14*1000000)/Jobs_Can!F14)/52),"..",((Hrs_Wkd_Can!F14*1000000)/Jobs_Can!F14)/52)</f>
        <v>35.010282663866285</v>
      </c>
      <c r="G14" s="24">
        <f>IF(ISERROR(((Hrs_Wkd_Can!G14*1000000)/Jobs_Can!G14)/52),"..",((Hrs_Wkd_Can!G14*1000000)/Jobs_Can!G14)/52)</f>
        <v>37.252344633218158</v>
      </c>
      <c r="H14" s="24">
        <f>IF(ISERROR(((Hrs_Wkd_Can!H14*1000000)/Jobs_Can!H14)/52),"..",((Hrs_Wkd_Can!H14*1000000)/Jobs_Can!H14)/52)</f>
        <v>37.660451062578254</v>
      </c>
      <c r="I14" s="24">
        <f>IF(ISERROR(((Hrs_Wkd_Can!I14*1000000)/Jobs_Can!I14)/52),"..",((Hrs_Wkd_Can!I14*1000000)/Jobs_Can!I14)/52)</f>
        <v>37.049744873824494</v>
      </c>
      <c r="J14" s="23">
        <f>IF(ISERROR(((Hrs_Wkd_Can!J14*1000000)/Jobs_Can!J14)/52),"..",((Hrs_Wkd_Can!J14*1000000)/Jobs_Can!J14)/52)</f>
        <v>38.100239293878666</v>
      </c>
      <c r="K14" s="24">
        <f>IF(ISERROR(((Hrs_Wkd_Can!K14*1000000)/Jobs_Can!K14)/52),"..",((Hrs_Wkd_Can!K14*1000000)/Jobs_Can!K14)/52)</f>
        <v>32.508996079165499</v>
      </c>
      <c r="L14" s="24">
        <f>IF(ISERROR(((Hrs_Wkd_Can!L14*1000000)/Jobs_Can!L14)/52),"..",((Hrs_Wkd_Can!L14*1000000)/Jobs_Can!L14)/52)</f>
        <v>37.209625938392747</v>
      </c>
      <c r="M14" s="24">
        <f>IF(ISERROR(((Hrs_Wkd_Can!M14*1000000)/Jobs_Can!M14)/52),"..",((Hrs_Wkd_Can!M14*1000000)/Jobs_Can!M14)/52)</f>
        <v>30.110131137156777</v>
      </c>
      <c r="N14" s="24">
        <f>IF(ISERROR(((Hrs_Wkd_Can!N14*1000000)/Jobs_Can!N14)/52),"..",((Hrs_Wkd_Can!N14*1000000)/Jobs_Can!N14)/52)</f>
        <v>38.219348531306942</v>
      </c>
      <c r="O14" s="24">
        <f>IF(ISERROR(((Hrs_Wkd_Can!O14*1000000)/Jobs_Can!O14)/52),"..",((Hrs_Wkd_Can!O14*1000000)/Jobs_Can!O14)/52)</f>
        <v>33.194558449095254</v>
      </c>
      <c r="P14" s="24">
        <f>IF(ISERROR(((Hrs_Wkd_Can!P14*1000000)/Jobs_Can!P14)/52),"..",((Hrs_Wkd_Can!P14*1000000)/Jobs_Can!P14)/52)</f>
        <v>33.610578136198917</v>
      </c>
      <c r="Q14" s="24">
        <f>IF(ISERROR(((Hrs_Wkd_Can!Q14*1000000)/Jobs_Can!Q14)/52),"..",((Hrs_Wkd_Can!Q14*1000000)/Jobs_Can!Q14)/52)</f>
        <v>34.977554911945887</v>
      </c>
      <c r="R14" s="24">
        <f>IF(ISERROR(((Hrs_Wkd_Can!R14*1000000)/Jobs_Can!R14)/52),"..",((Hrs_Wkd_Can!R14*1000000)/Jobs_Can!R14)/52)</f>
        <v>31.794807446404622</v>
      </c>
      <c r="S14" s="24">
        <f>IF(ISERROR(((Hrs_Wkd_Can!S14*1000000)/Jobs_Can!S14)/52),"..",((Hrs_Wkd_Can!S14*1000000)/Jobs_Can!S14)/52)</f>
        <v>27.442683635967452</v>
      </c>
      <c r="T14" s="24">
        <f>IF(ISERROR(((Hrs_Wkd_Can!T14*1000000)/Jobs_Can!T14)/52),"..",((Hrs_Wkd_Can!T14*1000000)/Jobs_Can!T14)/52)</f>
        <v>29.361353030106631</v>
      </c>
      <c r="U14" s="23">
        <f>IF(ISERROR(((Hrs_Wkd_Can!U14*1000000)/Jobs_Can!U14)/52),"..",((Hrs_Wkd_Can!U14*1000000)/Jobs_Can!U14)/52)</f>
        <v>31.135912203810804</v>
      </c>
      <c r="V14" s="24">
        <f>IF(ISERROR(((Hrs_Wkd_Can!V14*1000000)/Jobs_Can!V14)/52),"..",((Hrs_Wkd_Can!V14*1000000)/Jobs_Can!V14)/52)</f>
        <v>33.937569593481491</v>
      </c>
      <c r="W14" s="24">
        <f>IF(ISERROR(((Hrs_Wkd_Can!W14*1000000)/Jobs_Can!W14)/52),"..",((Hrs_Wkd_Can!W14*1000000)/Jobs_Can!W14)/52)</f>
        <v>38.104404120233283</v>
      </c>
      <c r="X14" s="24">
        <f>IF(ISERROR(((Hrs_Wkd_Can!X14*1000000)/Jobs_Can!X14)/52),"..",((Hrs_Wkd_Can!X14*1000000)/Jobs_Can!X14)/52)</f>
        <v>40.65833919683449</v>
      </c>
      <c r="Y14" s="11" t="str">
        <f>IF(ISERROR(((Hrs_Wkd_Can!Y14*1000000)/Jobs_Can!Y14)/52),"..",((Hrs_Wkd_Can!Y14*1000000)/Jobs_Can!Y14)/52)</f>
        <v>..</v>
      </c>
    </row>
    <row r="15" spans="1:25">
      <c r="A15" s="5">
        <v>2007</v>
      </c>
      <c r="B15" s="28">
        <f>IF(ISERROR(((Hrs_Wkd_Can!B15*1000000)/Jobs_Can!B15)/52),"..",((Hrs_Wkd_Can!B15*1000000)/Jobs_Can!B15)/52)</f>
        <v>34.104118621705041</v>
      </c>
      <c r="C15" s="22">
        <f>IF(ISERROR(((Hrs_Wkd_Can!C15*1000000)/Jobs_Can!C15)/52),"..",((Hrs_Wkd_Can!C15*1000000)/Jobs_Can!C15)/52)</f>
        <v>38.221796379071307</v>
      </c>
      <c r="D15" s="24">
        <f>IF(ISERROR(((Hrs_Wkd_Can!D15*1000000)/Jobs_Can!D15)/52),"..",((Hrs_Wkd_Can!D15*1000000)/Jobs_Can!D15)/52)</f>
        <v>41.774849835303243</v>
      </c>
      <c r="E15" s="24">
        <f>IF(ISERROR(((Hrs_Wkd_Can!E15*1000000)/Jobs_Can!E15)/52),"..",((Hrs_Wkd_Can!E15*1000000)/Jobs_Can!E15)/52)</f>
        <v>42.696525121052559</v>
      </c>
      <c r="F15" s="24">
        <f>IF(ISERROR(((Hrs_Wkd_Can!F15*1000000)/Jobs_Can!F15)/52),"..",((Hrs_Wkd_Can!F15*1000000)/Jobs_Can!F15)/52)</f>
        <v>34.300779648650376</v>
      </c>
      <c r="G15" s="24">
        <f>IF(ISERROR(((Hrs_Wkd_Can!G15*1000000)/Jobs_Can!G15)/52),"..",((Hrs_Wkd_Can!G15*1000000)/Jobs_Can!G15)/52)</f>
        <v>37.542337243135115</v>
      </c>
      <c r="H15" s="24">
        <f>IF(ISERROR(((Hrs_Wkd_Can!H15*1000000)/Jobs_Can!H15)/52),"..",((Hrs_Wkd_Can!H15*1000000)/Jobs_Can!H15)/52)</f>
        <v>37.630417576217035</v>
      </c>
      <c r="I15" s="24">
        <f>IF(ISERROR(((Hrs_Wkd_Can!I15*1000000)/Jobs_Can!I15)/52),"..",((Hrs_Wkd_Can!I15*1000000)/Jobs_Can!I15)/52)</f>
        <v>37.011074505220009</v>
      </c>
      <c r="J15" s="23">
        <f>IF(ISERROR(((Hrs_Wkd_Can!J15*1000000)/Jobs_Can!J15)/52),"..",((Hrs_Wkd_Can!J15*1000000)/Jobs_Can!J15)/52)</f>
        <v>38.073456396606836</v>
      </c>
      <c r="K15" s="24">
        <f>IF(ISERROR(((Hrs_Wkd_Can!K15*1000000)/Jobs_Can!K15)/52),"..",((Hrs_Wkd_Can!K15*1000000)/Jobs_Can!K15)/52)</f>
        <v>32.503680674340174</v>
      </c>
      <c r="L15" s="24">
        <f>IF(ISERROR(((Hrs_Wkd_Can!L15*1000000)/Jobs_Can!L15)/52),"..",((Hrs_Wkd_Can!L15*1000000)/Jobs_Can!L15)/52)</f>
        <v>37.310321427683213</v>
      </c>
      <c r="M15" s="24">
        <f>IF(ISERROR(((Hrs_Wkd_Can!M15*1000000)/Jobs_Can!M15)/52),"..",((Hrs_Wkd_Can!M15*1000000)/Jobs_Can!M15)/52)</f>
        <v>29.897720071610372</v>
      </c>
      <c r="N15" s="24">
        <f>IF(ISERROR(((Hrs_Wkd_Can!N15*1000000)/Jobs_Can!N15)/52),"..",((Hrs_Wkd_Can!N15*1000000)/Jobs_Can!N15)/52)</f>
        <v>37.955012049473289</v>
      </c>
      <c r="O15" s="24">
        <f>IF(ISERROR(((Hrs_Wkd_Can!O15*1000000)/Jobs_Can!O15)/52),"..",((Hrs_Wkd_Can!O15*1000000)/Jobs_Can!O15)/52)</f>
        <v>33.70895274046768</v>
      </c>
      <c r="P15" s="24">
        <f>IF(ISERROR(((Hrs_Wkd_Can!P15*1000000)/Jobs_Can!P15)/52),"..",((Hrs_Wkd_Can!P15*1000000)/Jobs_Can!P15)/52)</f>
        <v>33.233123195498351</v>
      </c>
      <c r="Q15" s="24">
        <f>IF(ISERROR(((Hrs_Wkd_Can!Q15*1000000)/Jobs_Can!Q15)/52),"..",((Hrs_Wkd_Can!Q15*1000000)/Jobs_Can!Q15)/52)</f>
        <v>35.26459666624055</v>
      </c>
      <c r="R15" s="24">
        <f>IF(ISERROR(((Hrs_Wkd_Can!R15*1000000)/Jobs_Can!R15)/52),"..",((Hrs_Wkd_Can!R15*1000000)/Jobs_Can!R15)/52)</f>
        <v>32.26943901202376</v>
      </c>
      <c r="S15" s="24">
        <f>IF(ISERROR(((Hrs_Wkd_Can!S15*1000000)/Jobs_Can!S15)/52),"..",((Hrs_Wkd_Can!S15*1000000)/Jobs_Can!S15)/52)</f>
        <v>27.677736245635085</v>
      </c>
      <c r="T15" s="24">
        <f>IF(ISERROR(((Hrs_Wkd_Can!T15*1000000)/Jobs_Can!T15)/52),"..",((Hrs_Wkd_Can!T15*1000000)/Jobs_Can!T15)/52)</f>
        <v>29.448115818367853</v>
      </c>
      <c r="U15" s="23">
        <f>IF(ISERROR(((Hrs_Wkd_Can!U15*1000000)/Jobs_Can!U15)/52),"..",((Hrs_Wkd_Can!U15*1000000)/Jobs_Can!U15)/52)</f>
        <v>31.113126416499121</v>
      </c>
      <c r="V15" s="24">
        <f>IF(ISERROR(((Hrs_Wkd_Can!V15*1000000)/Jobs_Can!V15)/52),"..",((Hrs_Wkd_Can!V15*1000000)/Jobs_Can!V15)/52)</f>
        <v>33.918924252492211</v>
      </c>
      <c r="W15" s="24">
        <f>IF(ISERROR(((Hrs_Wkd_Can!W15*1000000)/Jobs_Can!W15)/52),"..",((Hrs_Wkd_Can!W15*1000000)/Jobs_Can!W15)/52)</f>
        <v>37.983431553331435</v>
      </c>
      <c r="X15" s="24">
        <f>IF(ISERROR(((Hrs_Wkd_Can!X15*1000000)/Jobs_Can!X15)/52),"..",((Hrs_Wkd_Can!X15*1000000)/Jobs_Can!X15)/52)</f>
        <v>39.943881535665874</v>
      </c>
      <c r="Y15" s="11" t="str">
        <f>IF(ISERROR(((Hrs_Wkd_Can!Y15*1000000)/Jobs_Can!Y15)/52),"..",((Hrs_Wkd_Can!Y15*1000000)/Jobs_Can!Y15)/52)</f>
        <v>..</v>
      </c>
    </row>
    <row r="16" spans="1:25">
      <c r="A16" s="5">
        <v>2008</v>
      </c>
      <c r="B16" s="28">
        <f>IF(ISERROR(((Hrs_Wkd_Can!B16*1000000)/Jobs_Can!B16)/52),"..",((Hrs_Wkd_Can!B16*1000000)/Jobs_Can!B16)/52)</f>
        <v>33.908979658419931</v>
      </c>
      <c r="C16" s="22">
        <f>IF(ISERROR(((Hrs_Wkd_Can!C16*1000000)/Jobs_Can!C16)/52),"..",((Hrs_Wkd_Can!C16*1000000)/Jobs_Can!C16)/52)</f>
        <v>38.020682311714353</v>
      </c>
      <c r="D16" s="24">
        <f>IF(ISERROR(((Hrs_Wkd_Can!D16*1000000)/Jobs_Can!D16)/52),"..",((Hrs_Wkd_Can!D16*1000000)/Jobs_Can!D16)/52)</f>
        <v>41.044016332042666</v>
      </c>
      <c r="E16" s="24">
        <f>IF(ISERROR(((Hrs_Wkd_Can!E16*1000000)/Jobs_Can!E16)/52),"..",((Hrs_Wkd_Can!E16*1000000)/Jobs_Can!E16)/52)</f>
        <v>42.874905605233053</v>
      </c>
      <c r="F16" s="24">
        <f>IF(ISERROR(((Hrs_Wkd_Can!F16*1000000)/Jobs_Can!F16)/52),"..",((Hrs_Wkd_Can!F16*1000000)/Jobs_Can!F16)/52)</f>
        <v>34.498416516778306</v>
      </c>
      <c r="G16" s="24">
        <f>IF(ISERROR(((Hrs_Wkd_Can!G16*1000000)/Jobs_Can!G16)/52),"..",((Hrs_Wkd_Can!G16*1000000)/Jobs_Can!G16)/52)</f>
        <v>37.370476714993245</v>
      </c>
      <c r="H16" s="24">
        <f>IF(ISERROR(((Hrs_Wkd_Can!H16*1000000)/Jobs_Can!H16)/52),"..",((Hrs_Wkd_Can!H16*1000000)/Jobs_Can!H16)/52)</f>
        <v>37.480120909982972</v>
      </c>
      <c r="I16" s="24">
        <f>IF(ISERROR(((Hrs_Wkd_Can!I16*1000000)/Jobs_Can!I16)/52),"..",((Hrs_Wkd_Can!I16*1000000)/Jobs_Can!I16)/52)</f>
        <v>36.84624930021851</v>
      </c>
      <c r="J16" s="23">
        <f>IF(ISERROR(((Hrs_Wkd_Can!J16*1000000)/Jobs_Can!J16)/52),"..",((Hrs_Wkd_Can!J16*1000000)/Jobs_Can!J16)/52)</f>
        <v>37.939846579701801</v>
      </c>
      <c r="K16" s="24">
        <f>IF(ISERROR(((Hrs_Wkd_Can!K16*1000000)/Jobs_Can!K16)/52),"..",((Hrs_Wkd_Can!K16*1000000)/Jobs_Can!K16)/52)</f>
        <v>32.343890249701943</v>
      </c>
      <c r="L16" s="24">
        <f>IF(ISERROR(((Hrs_Wkd_Can!L16*1000000)/Jobs_Can!L16)/52),"..",((Hrs_Wkd_Can!L16*1000000)/Jobs_Can!L16)/52)</f>
        <v>37.348631411839136</v>
      </c>
      <c r="M16" s="24">
        <f>IF(ISERROR(((Hrs_Wkd_Can!M16*1000000)/Jobs_Can!M16)/52),"..",((Hrs_Wkd_Can!M16*1000000)/Jobs_Can!M16)/52)</f>
        <v>29.651367017090692</v>
      </c>
      <c r="N16" s="24">
        <f>IF(ISERROR(((Hrs_Wkd_Can!N16*1000000)/Jobs_Can!N16)/52),"..",((Hrs_Wkd_Can!N16*1000000)/Jobs_Can!N16)/52)</f>
        <v>37.730599025575266</v>
      </c>
      <c r="O16" s="24">
        <f>IF(ISERROR(((Hrs_Wkd_Can!O16*1000000)/Jobs_Can!O16)/52),"..",((Hrs_Wkd_Can!O16*1000000)/Jobs_Can!O16)/52)</f>
        <v>33.585777959413036</v>
      </c>
      <c r="P16" s="24">
        <f>IF(ISERROR(((Hrs_Wkd_Can!P16*1000000)/Jobs_Can!P16)/52),"..",((Hrs_Wkd_Can!P16*1000000)/Jobs_Can!P16)/52)</f>
        <v>33.494810360754599</v>
      </c>
      <c r="Q16" s="24">
        <f>IF(ISERROR(((Hrs_Wkd_Can!Q16*1000000)/Jobs_Can!Q16)/52),"..",((Hrs_Wkd_Can!Q16*1000000)/Jobs_Can!Q16)/52)</f>
        <v>34.732532681085736</v>
      </c>
      <c r="R16" s="24">
        <f>IF(ISERROR(((Hrs_Wkd_Can!R16*1000000)/Jobs_Can!R16)/52),"..",((Hrs_Wkd_Can!R16*1000000)/Jobs_Can!R16)/52)</f>
        <v>31.764167925587643</v>
      </c>
      <c r="S16" s="24">
        <f>IF(ISERROR(((Hrs_Wkd_Can!S16*1000000)/Jobs_Can!S16)/52),"..",((Hrs_Wkd_Can!S16*1000000)/Jobs_Can!S16)/52)</f>
        <v>27.870664203729142</v>
      </c>
      <c r="T16" s="24">
        <f>IF(ISERROR(((Hrs_Wkd_Can!T16*1000000)/Jobs_Can!T16)/52),"..",((Hrs_Wkd_Can!T16*1000000)/Jobs_Can!T16)/52)</f>
        <v>29.243714267151766</v>
      </c>
      <c r="U16" s="23">
        <f>IF(ISERROR(((Hrs_Wkd_Can!U16*1000000)/Jobs_Can!U16)/52),"..",((Hrs_Wkd_Can!U16*1000000)/Jobs_Can!U16)/52)</f>
        <v>31.007004747644281</v>
      </c>
      <c r="V16" s="24">
        <f>IF(ISERROR(((Hrs_Wkd_Can!V16*1000000)/Jobs_Can!V16)/52),"..",((Hrs_Wkd_Can!V16*1000000)/Jobs_Can!V16)/52)</f>
        <v>33.742986368702176</v>
      </c>
      <c r="W16" s="24">
        <f>IF(ISERROR(((Hrs_Wkd_Can!W16*1000000)/Jobs_Can!W16)/52),"..",((Hrs_Wkd_Can!W16*1000000)/Jobs_Can!W16)/52)</f>
        <v>37.915382605947563</v>
      </c>
      <c r="X16" s="24">
        <f>IF(ISERROR(((Hrs_Wkd_Can!X16*1000000)/Jobs_Can!X16)/52),"..",((Hrs_Wkd_Can!X16*1000000)/Jobs_Can!X16)/52)</f>
        <v>40.213811069716606</v>
      </c>
      <c r="Y16" s="11" t="str">
        <f>IF(ISERROR(((Hrs_Wkd_Can!Y16*1000000)/Jobs_Can!Y16)/52),"..",((Hrs_Wkd_Can!Y16*1000000)/Jobs_Can!Y16)/52)</f>
        <v>..</v>
      </c>
    </row>
    <row r="17" spans="1:25">
      <c r="A17" s="5">
        <v>2009</v>
      </c>
      <c r="B17" s="28">
        <f>IF(ISERROR(((Hrs_Wkd_Can!B17*1000000)/Jobs_Can!B17)/52),"..",((Hrs_Wkd_Can!B17*1000000)/Jobs_Can!B17)/52)</f>
        <v>33.297859147946347</v>
      </c>
      <c r="C17" s="22">
        <f>IF(ISERROR(((Hrs_Wkd_Can!C17*1000000)/Jobs_Can!C17)/52),"..",((Hrs_Wkd_Can!C17*1000000)/Jobs_Can!C17)/52)</f>
        <v>37.37298011120248</v>
      </c>
      <c r="D17" s="24">
        <f>IF(ISERROR(((Hrs_Wkd_Can!D17*1000000)/Jobs_Can!D17)/52),"..",((Hrs_Wkd_Can!D17*1000000)/Jobs_Can!D17)/52)</f>
        <v>41.623600647750472</v>
      </c>
      <c r="E17" s="24">
        <f>IF(ISERROR(((Hrs_Wkd_Can!E17*1000000)/Jobs_Can!E17)/52),"..",((Hrs_Wkd_Can!E17*1000000)/Jobs_Can!E17)/52)</f>
        <v>41.397412859677011</v>
      </c>
      <c r="F17" s="24">
        <f>IF(ISERROR(((Hrs_Wkd_Can!F17*1000000)/Jobs_Can!F17)/52),"..",((Hrs_Wkd_Can!F17*1000000)/Jobs_Can!F17)/52)</f>
        <v>34.872822497200609</v>
      </c>
      <c r="G17" s="24">
        <f>IF(ISERROR(((Hrs_Wkd_Can!G17*1000000)/Jobs_Can!G17)/52),"..",((Hrs_Wkd_Can!G17*1000000)/Jobs_Can!G17)/52)</f>
        <v>36.699897018858238</v>
      </c>
      <c r="H17" s="24">
        <f>IF(ISERROR(((Hrs_Wkd_Can!H17*1000000)/Jobs_Can!H17)/52),"..",((Hrs_Wkd_Can!H17*1000000)/Jobs_Can!H17)/52)</f>
        <v>36.648102303823968</v>
      </c>
      <c r="I17" s="24">
        <f>IF(ISERROR(((Hrs_Wkd_Can!I17*1000000)/Jobs_Can!I17)/52),"..",((Hrs_Wkd_Can!I17*1000000)/Jobs_Can!I17)/52)</f>
        <v>36.067088290195855</v>
      </c>
      <c r="J17" s="23">
        <f>IF(ISERROR(((Hrs_Wkd_Can!J17*1000000)/Jobs_Can!J17)/52),"..",((Hrs_Wkd_Can!J17*1000000)/Jobs_Can!J17)/52)</f>
        <v>37.084274341809973</v>
      </c>
      <c r="K17" s="24">
        <f>IF(ISERROR(((Hrs_Wkd_Can!K17*1000000)/Jobs_Can!K17)/52),"..",((Hrs_Wkd_Can!K17*1000000)/Jobs_Can!K17)/52)</f>
        <v>31.82801695444719</v>
      </c>
      <c r="L17" s="24">
        <f>IF(ISERROR(((Hrs_Wkd_Can!L17*1000000)/Jobs_Can!L17)/52),"..",((Hrs_Wkd_Can!L17*1000000)/Jobs_Can!L17)/52)</f>
        <v>36.609659096712612</v>
      </c>
      <c r="M17" s="24">
        <f>IF(ISERROR(((Hrs_Wkd_Can!M17*1000000)/Jobs_Can!M17)/52),"..",((Hrs_Wkd_Can!M17*1000000)/Jobs_Can!M17)/52)</f>
        <v>29.114695515120051</v>
      </c>
      <c r="N17" s="24">
        <f>IF(ISERROR(((Hrs_Wkd_Can!N17*1000000)/Jobs_Can!N17)/52),"..",((Hrs_Wkd_Can!N17*1000000)/Jobs_Can!N17)/52)</f>
        <v>36.917051061963157</v>
      </c>
      <c r="O17" s="24">
        <f>IF(ISERROR(((Hrs_Wkd_Can!O17*1000000)/Jobs_Can!O17)/52),"..",((Hrs_Wkd_Can!O17*1000000)/Jobs_Can!O17)/52)</f>
        <v>33.600844435842234</v>
      </c>
      <c r="P17" s="24">
        <f>IF(ISERROR(((Hrs_Wkd_Can!P17*1000000)/Jobs_Can!P17)/52),"..",((Hrs_Wkd_Can!P17*1000000)/Jobs_Can!P17)/52)</f>
        <v>33.399580562900354</v>
      </c>
      <c r="Q17" s="24">
        <f>IF(ISERROR(((Hrs_Wkd_Can!Q17*1000000)/Jobs_Can!Q17)/52),"..",((Hrs_Wkd_Can!Q17*1000000)/Jobs_Can!Q17)/52)</f>
        <v>34.247318356165181</v>
      </c>
      <c r="R17" s="24">
        <f>IF(ISERROR(((Hrs_Wkd_Can!R17*1000000)/Jobs_Can!R17)/52),"..",((Hrs_Wkd_Can!R17*1000000)/Jobs_Can!R17)/52)</f>
        <v>31.559477019331034</v>
      </c>
      <c r="S17" s="24">
        <f>IF(ISERROR(((Hrs_Wkd_Can!S17*1000000)/Jobs_Can!S17)/52),"..",((Hrs_Wkd_Can!S17*1000000)/Jobs_Can!S17)/52)</f>
        <v>27.373445530633379</v>
      </c>
      <c r="T17" s="24">
        <f>IF(ISERROR(((Hrs_Wkd_Can!T17*1000000)/Jobs_Can!T17)/52),"..",((Hrs_Wkd_Can!T17*1000000)/Jobs_Can!T17)/52)</f>
        <v>28.449310393857527</v>
      </c>
      <c r="U17" s="23">
        <f>IF(ISERROR(((Hrs_Wkd_Can!U17*1000000)/Jobs_Can!U17)/52),"..",((Hrs_Wkd_Can!U17*1000000)/Jobs_Can!U17)/52)</f>
        <v>30.595879948390703</v>
      </c>
      <c r="V17" s="24">
        <f>IF(ISERROR(((Hrs_Wkd_Can!V17*1000000)/Jobs_Can!V17)/52),"..",((Hrs_Wkd_Can!V17*1000000)/Jobs_Can!V17)/52)</f>
        <v>33.110551598312064</v>
      </c>
      <c r="W17" s="24">
        <f>IF(ISERROR(((Hrs_Wkd_Can!W17*1000000)/Jobs_Can!W17)/52),"..",((Hrs_Wkd_Can!W17*1000000)/Jobs_Can!W17)/52)</f>
        <v>37.043593799709605</v>
      </c>
      <c r="X17" s="24">
        <f>IF(ISERROR(((Hrs_Wkd_Can!X17*1000000)/Jobs_Can!X17)/52),"..",((Hrs_Wkd_Can!X17*1000000)/Jobs_Can!X17)/52)</f>
        <v>39.021801556663931</v>
      </c>
      <c r="Y17" s="11" t="str">
        <f>IF(ISERROR(((Hrs_Wkd_Can!Y17*1000000)/Jobs_Can!Y17)/52),"..",((Hrs_Wkd_Can!Y17*1000000)/Jobs_Can!Y17)/52)</f>
        <v>..</v>
      </c>
    </row>
    <row r="18" spans="1:25">
      <c r="A18" s="5">
        <v>2010</v>
      </c>
      <c r="B18" s="28">
        <f>IF(ISERROR(((Hrs_Wkd_Can!B18*1000000)/Jobs_Can!B18)/52),"..",((Hrs_Wkd_Can!B18*1000000)/Jobs_Can!B18)/52)</f>
        <v>33.311395069873882</v>
      </c>
      <c r="C18" s="22">
        <f>IF(ISERROR(((Hrs_Wkd_Can!C18*1000000)/Jobs_Can!C18)/52),"..",((Hrs_Wkd_Can!C18*1000000)/Jobs_Can!C18)/52)</f>
        <v>37.739808912440395</v>
      </c>
      <c r="D18" s="24">
        <f>IF(ISERROR(((Hrs_Wkd_Can!D18*1000000)/Jobs_Can!D18)/52),"..",((Hrs_Wkd_Can!D18*1000000)/Jobs_Can!D18)/52)</f>
        <v>40.751964556732553</v>
      </c>
      <c r="E18" s="24">
        <f>IF(ISERROR(((Hrs_Wkd_Can!E18*1000000)/Jobs_Can!E18)/52),"..",((Hrs_Wkd_Can!E18*1000000)/Jobs_Can!E18)/52)</f>
        <v>42.8184276812447</v>
      </c>
      <c r="F18" s="24">
        <f>IF(ISERROR(((Hrs_Wkd_Can!F18*1000000)/Jobs_Can!F18)/52),"..",((Hrs_Wkd_Can!F18*1000000)/Jobs_Can!F18)/52)</f>
        <v>35.294652600945795</v>
      </c>
      <c r="G18" s="24">
        <f>IF(ISERROR(((Hrs_Wkd_Can!G18*1000000)/Jobs_Can!G18)/52),"..",((Hrs_Wkd_Can!G18*1000000)/Jobs_Can!G18)/52)</f>
        <v>36.927680943374227</v>
      </c>
      <c r="H18" s="24">
        <f>IF(ISERROR(((Hrs_Wkd_Can!H18*1000000)/Jobs_Can!H18)/52),"..",((Hrs_Wkd_Can!H18*1000000)/Jobs_Can!H18)/52)</f>
        <v>37.286792694078358</v>
      </c>
      <c r="I18" s="24">
        <f>IF(ISERROR(((Hrs_Wkd_Can!I18*1000000)/Jobs_Can!I18)/52),"..",((Hrs_Wkd_Can!I18*1000000)/Jobs_Can!I18)/52)</f>
        <v>36.610149402596477</v>
      </c>
      <c r="J18" s="23">
        <f>IF(ISERROR(((Hrs_Wkd_Can!J18*1000000)/Jobs_Can!J18)/52),"..",((Hrs_Wkd_Can!J18*1000000)/Jobs_Can!J18)/52)</f>
        <v>37.79366730660341</v>
      </c>
      <c r="K18" s="24">
        <f>IF(ISERROR(((Hrs_Wkd_Can!K18*1000000)/Jobs_Can!K18)/52),"..",((Hrs_Wkd_Can!K18*1000000)/Jobs_Can!K18)/52)</f>
        <v>31.722103202751047</v>
      </c>
      <c r="L18" s="24">
        <f>IF(ISERROR(((Hrs_Wkd_Can!L18*1000000)/Jobs_Can!L18)/52),"..",((Hrs_Wkd_Can!L18*1000000)/Jobs_Can!L18)/52)</f>
        <v>36.375831065486238</v>
      </c>
      <c r="M18" s="24">
        <f>IF(ISERROR(((Hrs_Wkd_Can!M18*1000000)/Jobs_Can!M18)/52),"..",((Hrs_Wkd_Can!M18*1000000)/Jobs_Can!M18)/52)</f>
        <v>29.125258488537593</v>
      </c>
      <c r="N18" s="24">
        <f>IF(ISERROR(((Hrs_Wkd_Can!N18*1000000)/Jobs_Can!N18)/52),"..",((Hrs_Wkd_Can!N18*1000000)/Jobs_Can!N18)/52)</f>
        <v>37.364192693926896</v>
      </c>
      <c r="O18" s="24">
        <f>IF(ISERROR(((Hrs_Wkd_Can!O18*1000000)/Jobs_Can!O18)/52),"..",((Hrs_Wkd_Can!O18*1000000)/Jobs_Can!O18)/52)</f>
        <v>34.009328187335839</v>
      </c>
      <c r="P18" s="24">
        <f>IF(ISERROR(((Hrs_Wkd_Can!P18*1000000)/Jobs_Can!P18)/52),"..",((Hrs_Wkd_Can!P18*1000000)/Jobs_Can!P18)/52)</f>
        <v>33.279775144967985</v>
      </c>
      <c r="Q18" s="24">
        <f>IF(ISERROR(((Hrs_Wkd_Can!Q18*1000000)/Jobs_Can!Q18)/52),"..",((Hrs_Wkd_Can!Q18*1000000)/Jobs_Can!Q18)/52)</f>
        <v>34.100430261641002</v>
      </c>
      <c r="R18" s="24">
        <f>IF(ISERROR(((Hrs_Wkd_Can!R18*1000000)/Jobs_Can!R18)/52),"..",((Hrs_Wkd_Can!R18*1000000)/Jobs_Can!R18)/52)</f>
        <v>31.363878427391661</v>
      </c>
      <c r="S18" s="24">
        <f>IF(ISERROR(((Hrs_Wkd_Can!S18*1000000)/Jobs_Can!S18)/52),"..",((Hrs_Wkd_Can!S18*1000000)/Jobs_Can!S18)/52)</f>
        <v>27.408818238502388</v>
      </c>
      <c r="T18" s="24">
        <f>IF(ISERROR(((Hrs_Wkd_Can!T18*1000000)/Jobs_Can!T18)/52),"..",((Hrs_Wkd_Can!T18*1000000)/Jobs_Can!T18)/52)</f>
        <v>28.079267093288575</v>
      </c>
      <c r="U18" s="23">
        <f>IF(ISERROR(((Hrs_Wkd_Can!U18*1000000)/Jobs_Can!U18)/52),"..",((Hrs_Wkd_Can!U18*1000000)/Jobs_Can!U18)/52)</f>
        <v>30.345228105496691</v>
      </c>
      <c r="V18" s="24">
        <f>IF(ISERROR(((Hrs_Wkd_Can!V18*1000000)/Jobs_Can!V18)/52),"..",((Hrs_Wkd_Can!V18*1000000)/Jobs_Can!V18)/52)</f>
        <v>33.151377252935603</v>
      </c>
      <c r="W18" s="24">
        <f>IF(ISERROR(((Hrs_Wkd_Can!W18*1000000)/Jobs_Can!W18)/52),"..",((Hrs_Wkd_Can!W18*1000000)/Jobs_Can!W18)/52)</f>
        <v>37.768800057268294</v>
      </c>
      <c r="X18" s="24">
        <f>IF(ISERROR(((Hrs_Wkd_Can!X18*1000000)/Jobs_Can!X18)/52),"..",((Hrs_Wkd_Can!X18*1000000)/Jobs_Can!X18)/52)</f>
        <v>39.989283789022473</v>
      </c>
      <c r="Y18" s="11" t="str">
        <f>IF(ISERROR(((Hrs_Wkd_Can!Y18*1000000)/Jobs_Can!Y18)/52),"..",((Hrs_Wkd_Can!Y18*1000000)/Jobs_Can!Y18)/52)</f>
        <v>..</v>
      </c>
    </row>
    <row r="19" spans="1:25">
      <c r="B19" s="59"/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10" t="s">
        <v>21</v>
      </c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-0.38991941265414942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-0.18817645102843228</v>
      </c>
      <c r="D21" s="9">
        <f t="shared" si="0"/>
        <v>7.6278961787634714E-2</v>
      </c>
      <c r="E21" s="9">
        <f t="shared" si="0"/>
        <v>3.9298278572230672E-2</v>
      </c>
      <c r="F21" s="9">
        <f t="shared" si="0"/>
        <v>7.835436147862751E-3</v>
      </c>
      <c r="G21" s="9">
        <f t="shared" si="0"/>
        <v>-0.29542600094389915</v>
      </c>
      <c r="H21" s="9">
        <f t="shared" si="0"/>
        <v>-0.18381757561141132</v>
      </c>
      <c r="I21" s="9">
        <f t="shared" si="0"/>
        <v>-0.14891458760504239</v>
      </c>
      <c r="J21" s="20">
        <f t="shared" si="0"/>
        <v>-0.21140681036686537</v>
      </c>
      <c r="K21" s="9">
        <f t="shared" si="0"/>
        <v>-0.38456009829302973</v>
      </c>
      <c r="L21" s="9">
        <f t="shared" si="0"/>
        <v>-0.40409984823214229</v>
      </c>
      <c r="M21" s="9">
        <f t="shared" si="0"/>
        <v>-0.66591327936090794</v>
      </c>
      <c r="N21" s="9">
        <f t="shared" si="0"/>
        <v>-0.14004221378146609</v>
      </c>
      <c r="O21" s="9">
        <f t="shared" si="0"/>
        <v>-3.5420858989421156E-2</v>
      </c>
      <c r="P21" s="9">
        <f t="shared" si="0"/>
        <v>-0.22320217070039838</v>
      </c>
      <c r="Q21" s="9">
        <f t="shared" si="0"/>
        <v>-0.34398385729191849</v>
      </c>
      <c r="R21" s="9">
        <f t="shared" si="0"/>
        <v>-0.19234742459783849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-0.30922941714915941</v>
      </c>
      <c r="T21" s="9">
        <f t="shared" si="1"/>
        <v>-0.6436761452169204</v>
      </c>
      <c r="U21" s="20">
        <f t="shared" si="1"/>
        <v>-0.20961923028370855</v>
      </c>
      <c r="V21" s="9">
        <f t="shared" si="1"/>
        <v>-0.38111522577456425</v>
      </c>
      <c r="W21" s="9">
        <f t="shared" si="1"/>
        <v>-0.12454125754367551</v>
      </c>
      <c r="X21" s="9">
        <f t="shared" si="1"/>
        <v>2.4954465643345358E-2</v>
      </c>
      <c r="Y21" s="46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-0.18525892018748102</v>
      </c>
      <c r="C22" s="9">
        <f t="shared" si="0"/>
        <v>-5.538633945462168E-2</v>
      </c>
      <c r="D22" s="9">
        <f t="shared" si="0"/>
        <v>0.62108415899999603</v>
      </c>
      <c r="E22" s="9">
        <f t="shared" si="0"/>
        <v>-0.21796633338705407</v>
      </c>
      <c r="F22" s="9">
        <f t="shared" si="0"/>
        <v>0.154096761683431</v>
      </c>
      <c r="G22" s="9">
        <f t="shared" si="0"/>
        <v>-0.12374076887750052</v>
      </c>
      <c r="H22" s="9">
        <f t="shared" si="0"/>
        <v>-9.1840623105954311E-2</v>
      </c>
      <c r="I22" s="9">
        <f t="shared" si="0"/>
        <v>0.15264950832885038</v>
      </c>
      <c r="J22" s="21">
        <f t="shared" si="0"/>
        <v>-0.30344321596191826</v>
      </c>
      <c r="K22" s="9">
        <f t="shared" si="0"/>
        <v>-0.11591282544091142</v>
      </c>
      <c r="L22" s="9">
        <f t="shared" si="0"/>
        <v>-0.35869958294666437</v>
      </c>
      <c r="M22" s="9">
        <f t="shared" si="0"/>
        <v>-0.55308528102477883</v>
      </c>
      <c r="N22" s="9">
        <f t="shared" si="0"/>
        <v>0.26860572338101019</v>
      </c>
      <c r="O22" s="9">
        <f t="shared" si="0"/>
        <v>5.5229139524670678E-2</v>
      </c>
      <c r="P22" s="9">
        <f t="shared" si="0"/>
        <v>-0.30122882863423683</v>
      </c>
      <c r="Q22" s="9">
        <f t="shared" si="0"/>
        <v>7.0659475487522272E-2</v>
      </c>
      <c r="R22" s="9">
        <f t="shared" si="0"/>
        <v>-0.30990821556476922</v>
      </c>
      <c r="S22" s="9">
        <f t="shared" si="1"/>
        <v>0.5367251385696159</v>
      </c>
      <c r="T22" s="9">
        <f t="shared" si="1"/>
        <v>-0.26194858304513513</v>
      </c>
      <c r="U22" s="21">
        <f t="shared" si="1"/>
        <v>0.33339014726045946</v>
      </c>
      <c r="V22" s="9">
        <f t="shared" si="1"/>
        <v>-0.16953157119583562</v>
      </c>
      <c r="W22" s="9">
        <f t="shared" si="1"/>
        <v>-0.11575431239487788</v>
      </c>
      <c r="X22" s="9">
        <f t="shared" si="1"/>
        <v>-0.14535361545714442</v>
      </c>
      <c r="Y22" s="46" t="str">
        <f t="shared" si="1"/>
        <v>n.a.</v>
      </c>
    </row>
    <row r="23" spans="1:25">
      <c r="A23" s="29" t="s">
        <v>24</v>
      </c>
      <c r="B23" s="19">
        <f t="shared" si="2"/>
        <v>-0.45123569207642378</v>
      </c>
      <c r="C23" s="9">
        <f t="shared" si="0"/>
        <v>-0.22797907000704498</v>
      </c>
      <c r="D23" s="9">
        <f t="shared" si="0"/>
        <v>-8.6586656776910242E-2</v>
      </c>
      <c r="E23" s="9">
        <f t="shared" si="0"/>
        <v>0.11660692726405131</v>
      </c>
      <c r="F23" s="9">
        <f t="shared" si="0"/>
        <v>-3.6001296362209168E-2</v>
      </c>
      <c r="G23" s="9">
        <f t="shared" si="0"/>
        <v>-0.34687399840576116</v>
      </c>
      <c r="H23" s="9">
        <f t="shared" si="0"/>
        <v>-0.21139414611874852</v>
      </c>
      <c r="I23" s="9">
        <f t="shared" si="0"/>
        <v>-0.23920662734965292</v>
      </c>
      <c r="J23" s="21">
        <f t="shared" si="0"/>
        <v>-0.18377932411601794</v>
      </c>
      <c r="K23" s="9">
        <f t="shared" si="0"/>
        <v>-0.46501329415947756</v>
      </c>
      <c r="L23" s="9">
        <f t="shared" si="0"/>
        <v>-0.41771589361073724</v>
      </c>
      <c r="M23" s="9">
        <f t="shared" si="0"/>
        <v>-0.69973671038344731</v>
      </c>
      <c r="N23" s="9">
        <f t="shared" si="0"/>
        <v>-0.26231152127623725</v>
      </c>
      <c r="O23" s="9">
        <f t="shared" si="0"/>
        <v>-6.2599840028421117E-2</v>
      </c>
      <c r="P23" s="9">
        <f t="shared" si="0"/>
        <v>-0.19978226771363294</v>
      </c>
      <c r="Q23" s="9">
        <f t="shared" si="0"/>
        <v>-0.46804150764061525</v>
      </c>
      <c r="R23" s="9">
        <f t="shared" si="0"/>
        <v>-0.1570521609104536</v>
      </c>
      <c r="S23" s="9">
        <f t="shared" si="1"/>
        <v>-0.5616250025734959</v>
      </c>
      <c r="T23" s="9">
        <f t="shared" si="1"/>
        <v>-0.75790926669607739</v>
      </c>
      <c r="U23" s="21">
        <f t="shared" si="1"/>
        <v>-0.37194825333728421</v>
      </c>
      <c r="V23" s="9">
        <f t="shared" si="1"/>
        <v>-0.44450283371385568</v>
      </c>
      <c r="W23" s="9">
        <f t="shared" si="1"/>
        <v>-0.12717719035044706</v>
      </c>
      <c r="X23" s="9">
        <f t="shared" si="1"/>
        <v>7.6103509222136267E-2</v>
      </c>
      <c r="Y23" s="46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3" t="s">
        <v>29</v>
      </c>
      <c r="W27" s="3" t="s">
        <v>27</v>
      </c>
      <c r="X27" s="3" t="s">
        <v>28</v>
      </c>
      <c r="Y27" s="30" t="s">
        <v>34</v>
      </c>
    </row>
    <row r="28" spans="1:25" ht="11.25" customHeight="1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110.35291063739147</v>
      </c>
      <c r="D29" s="24">
        <f t="shared" si="3"/>
        <v>115.13134549641271</v>
      </c>
      <c r="E29" s="24">
        <f t="shared" si="3"/>
        <v>121.55208309665927</v>
      </c>
      <c r="F29" s="24">
        <f t="shared" si="3"/>
        <v>100.60429484878857</v>
      </c>
      <c r="G29" s="24">
        <f t="shared" si="3"/>
        <v>109.49793608440439</v>
      </c>
      <c r="H29" s="24">
        <f t="shared" si="3"/>
        <v>108.96639185253068</v>
      </c>
      <c r="I29" s="24">
        <f t="shared" si="3"/>
        <v>106.50382294296786</v>
      </c>
      <c r="J29" s="23">
        <f t="shared" si="3"/>
        <v>110.84530509974802</v>
      </c>
      <c r="K29" s="24">
        <f t="shared" si="3"/>
        <v>95.162402662401448</v>
      </c>
      <c r="L29" s="24">
        <f t="shared" si="3"/>
        <v>109.40165634501162</v>
      </c>
      <c r="M29" s="24">
        <f t="shared" si="3"/>
        <v>90.644574421458017</v>
      </c>
      <c r="N29" s="24">
        <f t="shared" si="3"/>
        <v>108.57195429527151</v>
      </c>
      <c r="O29" s="24">
        <f t="shared" si="3"/>
        <v>97.487329978848464</v>
      </c>
      <c r="P29" s="24">
        <f t="shared" si="3"/>
        <v>97.756590659943683</v>
      </c>
      <c r="Q29" s="24">
        <f t="shared" si="3"/>
        <v>101.75694109286495</v>
      </c>
      <c r="R29" s="24">
        <f t="shared" si="3"/>
        <v>91.759236710827267</v>
      </c>
      <c r="S29" s="24">
        <f t="shared" si="3"/>
        <v>81.419023566557826</v>
      </c>
      <c r="T29" s="24">
        <f t="shared" si="3"/>
        <v>87.135283478260959</v>
      </c>
      <c r="U29" s="23">
        <f t="shared" si="3"/>
        <v>88.97900341360014</v>
      </c>
      <c r="V29" s="24">
        <f t="shared" si="3"/>
        <v>99.405350613026613</v>
      </c>
      <c r="W29" s="24">
        <f t="shared" si="3"/>
        <v>109.52642759110248</v>
      </c>
      <c r="X29" s="24">
        <f t="shared" si="3"/>
        <v>113.73257791666651</v>
      </c>
      <c r="Y29" s="46" t="str">
        <f t="shared" si="3"/>
        <v>..</v>
      </c>
    </row>
    <row r="30" spans="1:25">
      <c r="A30" s="5">
        <v>1998</v>
      </c>
      <c r="B30" s="28">
        <f t="shared" ref="B30:Y40" si="4">IF(ISERROR((B6/$B6)*100),"..",(B6/$B6)*100)</f>
        <v>100</v>
      </c>
      <c r="C30" s="22">
        <f t="shared" si="4"/>
        <v>110.53238971237529</v>
      </c>
      <c r="D30" s="24">
        <f t="shared" si="4"/>
        <v>117.01886479814209</v>
      </c>
      <c r="E30" s="24">
        <f t="shared" si="4"/>
        <v>117.34956649685155</v>
      </c>
      <c r="F30" s="24">
        <f t="shared" si="4"/>
        <v>103.41433978153374</v>
      </c>
      <c r="G30" s="24">
        <f t="shared" si="4"/>
        <v>110.40406143622903</v>
      </c>
      <c r="H30" s="24">
        <f t="shared" si="4"/>
        <v>108.64653919761243</v>
      </c>
      <c r="I30" s="24">
        <f t="shared" si="4"/>
        <v>106.68156604069061</v>
      </c>
      <c r="J30" s="23">
        <f t="shared" si="4"/>
        <v>110.08683907257641</v>
      </c>
      <c r="K30" s="24">
        <f t="shared" si="4"/>
        <v>95.343961475799802</v>
      </c>
      <c r="L30" s="24">
        <f t="shared" si="4"/>
        <v>107.12100403385489</v>
      </c>
      <c r="M30" s="24">
        <f t="shared" si="4"/>
        <v>90.754875516755206</v>
      </c>
      <c r="N30" s="24">
        <f t="shared" si="4"/>
        <v>110.06575223579991</v>
      </c>
      <c r="O30" s="24">
        <f t="shared" si="4"/>
        <v>97.110932777862573</v>
      </c>
      <c r="P30" s="24">
        <f t="shared" si="4"/>
        <v>97.632058698656365</v>
      </c>
      <c r="Q30" s="24">
        <f t="shared" si="4"/>
        <v>101.92698796449295</v>
      </c>
      <c r="R30" s="24">
        <f t="shared" si="4"/>
        <v>91.34146266230529</v>
      </c>
      <c r="S30" s="24">
        <f t="shared" si="4"/>
        <v>81.607897211823911</v>
      </c>
      <c r="T30" s="24">
        <f t="shared" si="4"/>
        <v>89.221310517885058</v>
      </c>
      <c r="U30" s="23">
        <f t="shared" si="4"/>
        <v>89.477089804394865</v>
      </c>
      <c r="V30" s="24">
        <f t="shared" si="4"/>
        <v>99.362983557538314</v>
      </c>
      <c r="W30" s="24">
        <f t="shared" si="4"/>
        <v>109.01516841007135</v>
      </c>
      <c r="X30" s="24">
        <f t="shared" si="4"/>
        <v>111.2842615702957</v>
      </c>
      <c r="Y30" s="46" t="str">
        <f t="shared" si="4"/>
        <v>..</v>
      </c>
    </row>
    <row r="31" spans="1:25">
      <c r="A31" s="5">
        <v>1999</v>
      </c>
      <c r="B31" s="28">
        <f t="shared" si="4"/>
        <v>100</v>
      </c>
      <c r="C31" s="22">
        <f t="shared" si="4"/>
        <v>110.61453868270017</v>
      </c>
      <c r="D31" s="24">
        <f t="shared" si="4"/>
        <v>116.8512583001859</v>
      </c>
      <c r="E31" s="24">
        <f t="shared" si="4"/>
        <v>118.03309176901439</v>
      </c>
      <c r="F31" s="24">
        <f t="shared" si="4"/>
        <v>100.30437149959504</v>
      </c>
      <c r="G31" s="24">
        <f t="shared" si="4"/>
        <v>109.7616102624462</v>
      </c>
      <c r="H31" s="24">
        <f t="shared" si="4"/>
        <v>109.37624971820902</v>
      </c>
      <c r="I31" s="24">
        <f t="shared" si="4"/>
        <v>107.10869259390495</v>
      </c>
      <c r="J31" s="23">
        <f t="shared" si="4"/>
        <v>111.04739320670272</v>
      </c>
      <c r="K31" s="24">
        <f t="shared" si="4"/>
        <v>95.415237020833516</v>
      </c>
      <c r="L31" s="24">
        <f t="shared" si="4"/>
        <v>108.39394060917165</v>
      </c>
      <c r="M31" s="24">
        <f t="shared" si="4"/>
        <v>89.086390529183262</v>
      </c>
      <c r="N31" s="24">
        <f t="shared" si="4"/>
        <v>110.88149096416049</v>
      </c>
      <c r="O31" s="24">
        <f t="shared" si="4"/>
        <v>98.16253392462238</v>
      </c>
      <c r="P31" s="24">
        <f t="shared" si="4"/>
        <v>98.390973758333345</v>
      </c>
      <c r="Q31" s="24">
        <f t="shared" si="4"/>
        <v>103.4043651657512</v>
      </c>
      <c r="R31" s="24">
        <f t="shared" si="4"/>
        <v>91.767787714261047</v>
      </c>
      <c r="S31" s="24">
        <f t="shared" si="4"/>
        <v>81.14827601817683</v>
      </c>
      <c r="T31" s="24">
        <f t="shared" si="4"/>
        <v>88.143499860991199</v>
      </c>
      <c r="U31" s="23">
        <f t="shared" si="4"/>
        <v>90.089175692601643</v>
      </c>
      <c r="V31" s="24">
        <f t="shared" si="4"/>
        <v>99.431753258121276</v>
      </c>
      <c r="W31" s="24">
        <f t="shared" si="4"/>
        <v>109.53711985722727</v>
      </c>
      <c r="X31" s="24">
        <f t="shared" si="4"/>
        <v>110.41264050545271</v>
      </c>
      <c r="Y31" s="46" t="str">
        <f t="shared" si="4"/>
        <v>..</v>
      </c>
    </row>
    <row r="32" spans="1:25">
      <c r="A32" s="5">
        <v>2000</v>
      </c>
      <c r="B32" s="28">
        <f t="shared" si="4"/>
        <v>100</v>
      </c>
      <c r="C32" s="22">
        <f t="shared" si="4"/>
        <v>110.78422387456699</v>
      </c>
      <c r="D32" s="24">
        <f t="shared" si="4"/>
        <v>117.94417683833362</v>
      </c>
      <c r="E32" s="24">
        <f t="shared" si="4"/>
        <v>121.43263125339526</v>
      </c>
      <c r="F32" s="24">
        <f t="shared" si="4"/>
        <v>101.63390761396485</v>
      </c>
      <c r="G32" s="24">
        <f t="shared" si="4"/>
        <v>109.70051928009659</v>
      </c>
      <c r="H32" s="24">
        <f t="shared" si="4"/>
        <v>109.27262872950179</v>
      </c>
      <c r="I32" s="24">
        <f t="shared" si="4"/>
        <v>107.58914893443823</v>
      </c>
      <c r="J32" s="23">
        <f t="shared" si="4"/>
        <v>110.4520364536836</v>
      </c>
      <c r="K32" s="24">
        <f t="shared" si="4"/>
        <v>95.360882167187498</v>
      </c>
      <c r="L32" s="24">
        <f t="shared" si="4"/>
        <v>108.83234933416747</v>
      </c>
      <c r="M32" s="24">
        <f t="shared" si="4"/>
        <v>89.646162317495452</v>
      </c>
      <c r="N32" s="24">
        <f t="shared" si="4"/>
        <v>110.0597518771399</v>
      </c>
      <c r="O32" s="24">
        <f t="shared" si="4"/>
        <v>98.193670642725294</v>
      </c>
      <c r="P32" s="24">
        <f t="shared" si="4"/>
        <v>97.416250461410073</v>
      </c>
      <c r="Q32" s="24">
        <f t="shared" si="4"/>
        <v>102.54164378835739</v>
      </c>
      <c r="R32" s="24">
        <f t="shared" si="4"/>
        <v>91.415897244577977</v>
      </c>
      <c r="S32" s="24">
        <f t="shared" si="4"/>
        <v>83.198604065556168</v>
      </c>
      <c r="T32" s="24">
        <f t="shared" si="4"/>
        <v>86.934594405099986</v>
      </c>
      <c r="U32" s="23">
        <f t="shared" si="4"/>
        <v>90.37325901966959</v>
      </c>
      <c r="V32" s="24">
        <f t="shared" si="4"/>
        <v>99.452346546846172</v>
      </c>
      <c r="W32" s="24">
        <f t="shared" si="4"/>
        <v>109.75538856809433</v>
      </c>
      <c r="X32" s="24">
        <f t="shared" si="4"/>
        <v>113.86904116395426</v>
      </c>
      <c r="Y32" s="46" t="str">
        <f t="shared" si="4"/>
        <v>..</v>
      </c>
    </row>
    <row r="33" spans="1:25">
      <c r="A33" s="5">
        <v>2001</v>
      </c>
      <c r="B33" s="28">
        <f t="shared" si="4"/>
        <v>100</v>
      </c>
      <c r="C33" s="22">
        <f t="shared" si="4"/>
        <v>111.12953876634077</v>
      </c>
      <c r="D33" s="24">
        <f t="shared" si="4"/>
        <v>119.00568265391458</v>
      </c>
      <c r="E33" s="24">
        <f t="shared" si="4"/>
        <v>125.47504574239755</v>
      </c>
      <c r="F33" s="24">
        <f t="shared" si="4"/>
        <v>101.76944792359541</v>
      </c>
      <c r="G33" s="24">
        <f t="shared" si="4"/>
        <v>109.25640387280528</v>
      </c>
      <c r="H33" s="24">
        <f t="shared" si="4"/>
        <v>109.71994694291993</v>
      </c>
      <c r="I33" s="24">
        <f t="shared" si="4"/>
        <v>108.18814417403853</v>
      </c>
      <c r="J33" s="23">
        <f t="shared" si="4"/>
        <v>110.82307781026867</v>
      </c>
      <c r="K33" s="24">
        <f t="shared" si="4"/>
        <v>95.364856502429092</v>
      </c>
      <c r="L33" s="24">
        <f t="shared" si="4"/>
        <v>108.72518165713964</v>
      </c>
      <c r="M33" s="24">
        <f t="shared" si="4"/>
        <v>89.210345164082199</v>
      </c>
      <c r="N33" s="24">
        <f t="shared" si="4"/>
        <v>110.3676502450125</v>
      </c>
      <c r="O33" s="24">
        <f t="shared" si="4"/>
        <v>98.892499267389169</v>
      </c>
      <c r="P33" s="24">
        <f t="shared" si="4"/>
        <v>97.457520984225553</v>
      </c>
      <c r="Q33" s="24">
        <f t="shared" si="4"/>
        <v>102.73957913263803</v>
      </c>
      <c r="R33" s="24">
        <f t="shared" si="4"/>
        <v>92.049522302165727</v>
      </c>
      <c r="S33" s="24">
        <f t="shared" si="4"/>
        <v>82.929879202505091</v>
      </c>
      <c r="T33" s="24">
        <f t="shared" si="4"/>
        <v>86.253316280713889</v>
      </c>
      <c r="U33" s="23">
        <f t="shared" si="4"/>
        <v>91.138443260658775</v>
      </c>
      <c r="V33" s="24">
        <f t="shared" si="4"/>
        <v>99.433848341727753</v>
      </c>
      <c r="W33" s="24">
        <f t="shared" si="4"/>
        <v>110.45186171824288</v>
      </c>
      <c r="X33" s="24">
        <f t="shared" si="4"/>
        <v>116.07481950571132</v>
      </c>
      <c r="Y33" s="46" t="str">
        <f t="shared" si="4"/>
        <v>..</v>
      </c>
    </row>
    <row r="34" spans="1:25">
      <c r="A34" s="5">
        <v>2002</v>
      </c>
      <c r="B34" s="28">
        <f t="shared" si="4"/>
        <v>100</v>
      </c>
      <c r="C34" s="22">
        <f t="shared" si="4"/>
        <v>111.68822175186928</v>
      </c>
      <c r="D34" s="24">
        <f t="shared" si="4"/>
        <v>118.33874475225466</v>
      </c>
      <c r="E34" s="24">
        <f t="shared" si="4"/>
        <v>123.43357389512786</v>
      </c>
      <c r="F34" s="24">
        <f t="shared" si="4"/>
        <v>103.16547853614242</v>
      </c>
      <c r="G34" s="24">
        <f t="shared" si="4"/>
        <v>109.86916875196823</v>
      </c>
      <c r="H34" s="24">
        <f t="shared" si="4"/>
        <v>110.63721691175941</v>
      </c>
      <c r="I34" s="24">
        <f t="shared" si="4"/>
        <v>108.35638083548113</v>
      </c>
      <c r="J34" s="23">
        <f t="shared" si="4"/>
        <v>112.26440558909422</v>
      </c>
      <c r="K34" s="24">
        <f t="shared" si="4"/>
        <v>95.245931994549721</v>
      </c>
      <c r="L34" s="24">
        <f t="shared" si="4"/>
        <v>109.20164661144334</v>
      </c>
      <c r="M34" s="24">
        <f t="shared" si="4"/>
        <v>89.040345924263207</v>
      </c>
      <c r="N34" s="24">
        <f t="shared" si="4"/>
        <v>110.44196469162881</v>
      </c>
      <c r="O34" s="24">
        <f t="shared" si="4"/>
        <v>96.459006713518619</v>
      </c>
      <c r="P34" s="24">
        <f t="shared" si="4"/>
        <v>99.744930710671028</v>
      </c>
      <c r="Q34" s="24">
        <f t="shared" si="4"/>
        <v>103.22611290791627</v>
      </c>
      <c r="R34" s="24">
        <f t="shared" si="4"/>
        <v>93.168209783817389</v>
      </c>
      <c r="S34" s="24">
        <f t="shared" si="4"/>
        <v>82.63724778776492</v>
      </c>
      <c r="T34" s="24">
        <f t="shared" si="4"/>
        <v>85.391141680650563</v>
      </c>
      <c r="U34" s="23">
        <f t="shared" si="4"/>
        <v>90.06135050344048</v>
      </c>
      <c r="V34" s="24">
        <f t="shared" si="4"/>
        <v>99.460293380373827</v>
      </c>
      <c r="W34" s="24">
        <f t="shared" si="4"/>
        <v>111.19877014080279</v>
      </c>
      <c r="X34" s="24">
        <f t="shared" si="4"/>
        <v>114.94093462721776</v>
      </c>
      <c r="Y34" s="46" t="str">
        <f t="shared" si="4"/>
        <v>..</v>
      </c>
    </row>
    <row r="35" spans="1:25">
      <c r="A35" s="5">
        <v>2003</v>
      </c>
      <c r="B35" s="28">
        <f t="shared" si="4"/>
        <v>100</v>
      </c>
      <c r="C35" s="22">
        <f t="shared" si="4"/>
        <v>111.84786909478559</v>
      </c>
      <c r="D35" s="24">
        <f t="shared" si="4"/>
        <v>119.90107931114191</v>
      </c>
      <c r="E35" s="24">
        <f t="shared" si="4"/>
        <v>127.71802897779123</v>
      </c>
      <c r="F35" s="24">
        <f t="shared" si="4"/>
        <v>104.82798324799924</v>
      </c>
      <c r="G35" s="24">
        <f t="shared" si="4"/>
        <v>109.34545447003872</v>
      </c>
      <c r="H35" s="24">
        <f t="shared" si="4"/>
        <v>110.52959641132753</v>
      </c>
      <c r="I35" s="24">
        <f t="shared" si="4"/>
        <v>108.74229494106649</v>
      </c>
      <c r="J35" s="23">
        <f t="shared" si="4"/>
        <v>111.83699903480282</v>
      </c>
      <c r="K35" s="24">
        <f t="shared" si="4"/>
        <v>95.219264047549871</v>
      </c>
      <c r="L35" s="24">
        <f t="shared" si="4"/>
        <v>108.95282985870975</v>
      </c>
      <c r="M35" s="24">
        <f t="shared" si="4"/>
        <v>88.965807562770138</v>
      </c>
      <c r="N35" s="24">
        <f t="shared" si="4"/>
        <v>110.79406597773303</v>
      </c>
      <c r="O35" s="24">
        <f t="shared" si="4"/>
        <v>96.500796775805924</v>
      </c>
      <c r="P35" s="24">
        <f t="shared" si="4"/>
        <v>99.379766429289845</v>
      </c>
      <c r="Q35" s="24">
        <f t="shared" si="4"/>
        <v>102.0757419776144</v>
      </c>
      <c r="R35" s="24">
        <f t="shared" si="4"/>
        <v>93.890462874815711</v>
      </c>
      <c r="S35" s="24">
        <f t="shared" si="4"/>
        <v>83.606957077583814</v>
      </c>
      <c r="T35" s="24">
        <f t="shared" si="4"/>
        <v>86.927858214616521</v>
      </c>
      <c r="U35" s="23">
        <f t="shared" si="4"/>
        <v>89.212389354708392</v>
      </c>
      <c r="V35" s="24">
        <f t="shared" si="4"/>
        <v>99.457110055665993</v>
      </c>
      <c r="W35" s="24">
        <f t="shared" si="4"/>
        <v>111.45064360479024</v>
      </c>
      <c r="X35" s="24">
        <f t="shared" si="4"/>
        <v>119.06769977680014</v>
      </c>
      <c r="Y35" s="46" t="str">
        <f t="shared" si="4"/>
        <v>..</v>
      </c>
    </row>
    <row r="36" spans="1:25">
      <c r="A36" s="5">
        <v>2004</v>
      </c>
      <c r="B36" s="28">
        <f t="shared" si="4"/>
        <v>100</v>
      </c>
      <c r="C36" s="22">
        <f t="shared" si="4"/>
        <v>111.8470490130599</v>
      </c>
      <c r="D36" s="24">
        <f t="shared" si="4"/>
        <v>119.78314381815458</v>
      </c>
      <c r="E36" s="24">
        <f t="shared" si="4"/>
        <v>127.28686195722135</v>
      </c>
      <c r="F36" s="24">
        <f t="shared" si="4"/>
        <v>102.82401524686513</v>
      </c>
      <c r="G36" s="24">
        <f t="shared" si="4"/>
        <v>109.69329758040199</v>
      </c>
      <c r="H36" s="24">
        <f t="shared" si="4"/>
        <v>110.527267575886</v>
      </c>
      <c r="I36" s="24">
        <f t="shared" si="4"/>
        <v>108.59014598622245</v>
      </c>
      <c r="J36" s="23">
        <f t="shared" si="4"/>
        <v>111.95318351780008</v>
      </c>
      <c r="K36" s="24">
        <f t="shared" si="4"/>
        <v>95.24173678074817</v>
      </c>
      <c r="L36" s="24">
        <f t="shared" si="4"/>
        <v>109.53186896913651</v>
      </c>
      <c r="M36" s="24">
        <f t="shared" si="4"/>
        <v>88.650220087368297</v>
      </c>
      <c r="N36" s="24">
        <f t="shared" si="4"/>
        <v>112.20817751017495</v>
      </c>
      <c r="O36" s="24">
        <f t="shared" si="4"/>
        <v>98.654136121822773</v>
      </c>
      <c r="P36" s="24">
        <f t="shared" si="4"/>
        <v>98.276832845560349</v>
      </c>
      <c r="Q36" s="24">
        <f t="shared" si="4"/>
        <v>102.49407945318411</v>
      </c>
      <c r="R36" s="24">
        <f t="shared" si="4"/>
        <v>93.562967511278288</v>
      </c>
      <c r="S36" s="24">
        <f t="shared" si="4"/>
        <v>82.967520750655339</v>
      </c>
      <c r="T36" s="24">
        <f t="shared" si="4"/>
        <v>86.280460680169043</v>
      </c>
      <c r="U36" s="23">
        <f t="shared" si="4"/>
        <v>89.533087964131767</v>
      </c>
      <c r="V36" s="24">
        <f t="shared" si="4"/>
        <v>99.475164095196348</v>
      </c>
      <c r="W36" s="24">
        <f t="shared" si="4"/>
        <v>111.38798555305051</v>
      </c>
      <c r="X36" s="24">
        <f t="shared" si="4"/>
        <v>116.77075084324176</v>
      </c>
      <c r="Y36" s="46" t="str">
        <f t="shared" si="4"/>
        <v>..</v>
      </c>
    </row>
    <row r="37" spans="1:25">
      <c r="A37" s="5">
        <v>2005</v>
      </c>
      <c r="B37" s="28">
        <f t="shared" si="4"/>
        <v>100</v>
      </c>
      <c r="C37" s="22">
        <f t="shared" si="4"/>
        <v>111.96135111647931</v>
      </c>
      <c r="D37" s="24">
        <f t="shared" si="4"/>
        <v>120.56724301205348</v>
      </c>
      <c r="E37" s="24">
        <f t="shared" si="4"/>
        <v>129.96255846294744</v>
      </c>
      <c r="F37" s="24">
        <f t="shared" si="4"/>
        <v>104.5800773461558</v>
      </c>
      <c r="G37" s="24">
        <f t="shared" si="4"/>
        <v>109.64086050744652</v>
      </c>
      <c r="H37" s="24">
        <f t="shared" si="4"/>
        <v>110.18918978045924</v>
      </c>
      <c r="I37" s="24">
        <f t="shared" si="4"/>
        <v>108.66530135333801</v>
      </c>
      <c r="J37" s="23">
        <f t="shared" si="4"/>
        <v>111.2964336298855</v>
      </c>
      <c r="K37" s="24">
        <f t="shared" si="4"/>
        <v>95.170576053842979</v>
      </c>
      <c r="L37" s="24">
        <f t="shared" si="4"/>
        <v>109.0745985651284</v>
      </c>
      <c r="M37" s="24">
        <f t="shared" si="4"/>
        <v>89.159409552422858</v>
      </c>
      <c r="N37" s="24">
        <f t="shared" si="4"/>
        <v>111.41429916319797</v>
      </c>
      <c r="O37" s="24">
        <f t="shared" si="4"/>
        <v>98.658192291770106</v>
      </c>
      <c r="P37" s="24">
        <f t="shared" si="4"/>
        <v>99.080252371743455</v>
      </c>
      <c r="Q37" s="24">
        <f t="shared" si="4"/>
        <v>102.47796926477768</v>
      </c>
      <c r="R37" s="24">
        <f t="shared" si="4"/>
        <v>93.005844614956246</v>
      </c>
      <c r="S37" s="24">
        <f t="shared" si="4"/>
        <v>80.212198758136239</v>
      </c>
      <c r="T37" s="24">
        <f t="shared" si="4"/>
        <v>85.642078831768714</v>
      </c>
      <c r="U37" s="23">
        <f t="shared" si="4"/>
        <v>89.55210075810524</v>
      </c>
      <c r="V37" s="24">
        <f t="shared" si="4"/>
        <v>99.444129574055196</v>
      </c>
      <c r="W37" s="24">
        <f t="shared" si="4"/>
        <v>111.53441547971271</v>
      </c>
      <c r="X37" s="24">
        <f t="shared" si="4"/>
        <v>119.93242006402672</v>
      </c>
      <c r="Y37" s="46" t="str">
        <f t="shared" si="4"/>
        <v>..</v>
      </c>
    </row>
    <row r="38" spans="1:25">
      <c r="A38" s="5">
        <v>2006</v>
      </c>
      <c r="B38" s="28">
        <f t="shared" si="4"/>
        <v>100</v>
      </c>
      <c r="C38" s="22">
        <f t="shared" si="4"/>
        <v>111.90393922875867</v>
      </c>
      <c r="D38" s="24">
        <f t="shared" si="4"/>
        <v>121.43463483681407</v>
      </c>
      <c r="E38" s="24">
        <f t="shared" si="4"/>
        <v>127.89963912771161</v>
      </c>
      <c r="F38" s="24">
        <f t="shared" si="4"/>
        <v>102.60543712638237</v>
      </c>
      <c r="G38" s="24">
        <f t="shared" si="4"/>
        <v>109.17629948240717</v>
      </c>
      <c r="H38" s="24">
        <f t="shared" si="4"/>
        <v>110.37234634042919</v>
      </c>
      <c r="I38" s="24">
        <f t="shared" si="4"/>
        <v>108.58253572808761</v>
      </c>
      <c r="J38" s="23">
        <f t="shared" si="4"/>
        <v>111.66124378090001</v>
      </c>
      <c r="K38" s="24">
        <f t="shared" si="4"/>
        <v>95.274859254000305</v>
      </c>
      <c r="L38" s="24">
        <f t="shared" si="4"/>
        <v>109.05110282523897</v>
      </c>
      <c r="M38" s="24">
        <f t="shared" si="4"/>
        <v>88.244450835276112</v>
      </c>
      <c r="N38" s="24">
        <f t="shared" si="4"/>
        <v>112.01031995059149</v>
      </c>
      <c r="O38" s="24">
        <f t="shared" si="4"/>
        <v>97.284052590695083</v>
      </c>
      <c r="P38" s="24">
        <f t="shared" si="4"/>
        <v>98.503291014397035</v>
      </c>
      <c r="Q38" s="24">
        <f t="shared" si="4"/>
        <v>102.50952115437504</v>
      </c>
      <c r="R38" s="24">
        <f t="shared" si="4"/>
        <v>93.181770273294802</v>
      </c>
      <c r="S38" s="24">
        <f t="shared" si="4"/>
        <v>80.42690135991343</v>
      </c>
      <c r="T38" s="24">
        <f t="shared" si="4"/>
        <v>86.049989690184034</v>
      </c>
      <c r="U38" s="23">
        <f t="shared" si="4"/>
        <v>91.250730897351445</v>
      </c>
      <c r="V38" s="24">
        <f t="shared" si="4"/>
        <v>99.461612366246584</v>
      </c>
      <c r="W38" s="24">
        <f t="shared" si="4"/>
        <v>111.67344973287057</v>
      </c>
      <c r="X38" s="24">
        <f t="shared" si="4"/>
        <v>119.1583257460975</v>
      </c>
      <c r="Y38" s="46" t="str">
        <f t="shared" si="4"/>
        <v>..</v>
      </c>
    </row>
    <row r="39" spans="1:25">
      <c r="A39" s="5">
        <v>2007</v>
      </c>
      <c r="B39" s="28">
        <f t="shared" si="4"/>
        <v>100</v>
      </c>
      <c r="C39" s="22">
        <f t="shared" si="4"/>
        <v>112.07384305409269</v>
      </c>
      <c r="D39" s="24">
        <f t="shared" si="4"/>
        <v>122.49209633207259</v>
      </c>
      <c r="E39" s="24">
        <f t="shared" si="4"/>
        <v>125.19462999368942</v>
      </c>
      <c r="F39" s="24">
        <f t="shared" si="4"/>
        <v>100.57664890603616</v>
      </c>
      <c r="G39" s="24">
        <f t="shared" si="4"/>
        <v>110.08153490071979</v>
      </c>
      <c r="H39" s="24">
        <f t="shared" si="4"/>
        <v>110.33980380383656</v>
      </c>
      <c r="I39" s="24">
        <f t="shared" si="4"/>
        <v>108.52376780575963</v>
      </c>
      <c r="J39" s="23">
        <f t="shared" si="4"/>
        <v>111.63888097778187</v>
      </c>
      <c r="K39" s="24">
        <f t="shared" si="4"/>
        <v>95.307200385040019</v>
      </c>
      <c r="L39" s="24">
        <f t="shared" si="4"/>
        <v>109.4012187839906</v>
      </c>
      <c r="M39" s="24">
        <f t="shared" si="4"/>
        <v>87.666010088829651</v>
      </c>
      <c r="N39" s="24">
        <f t="shared" si="4"/>
        <v>111.29157879868916</v>
      </c>
      <c r="O39" s="24">
        <f t="shared" si="4"/>
        <v>98.841295722605579</v>
      </c>
      <c r="P39" s="24">
        <f t="shared" si="4"/>
        <v>97.446069678949684</v>
      </c>
      <c r="Q39" s="24">
        <f t="shared" si="4"/>
        <v>103.40275043436232</v>
      </c>
      <c r="R39" s="24">
        <f t="shared" si="4"/>
        <v>94.620357646440894</v>
      </c>
      <c r="S39" s="24">
        <f t="shared" si="4"/>
        <v>81.156579803883318</v>
      </c>
      <c r="T39" s="24">
        <f t="shared" si="4"/>
        <v>86.347681771274551</v>
      </c>
      <c r="U39" s="23">
        <f t="shared" si="4"/>
        <v>91.229821129866849</v>
      </c>
      <c r="V39" s="24">
        <f t="shared" si="4"/>
        <v>99.456973595280175</v>
      </c>
      <c r="W39" s="24">
        <f t="shared" si="4"/>
        <v>111.3749103873849</v>
      </c>
      <c r="X39" s="24">
        <f t="shared" si="4"/>
        <v>117.12333627130948</v>
      </c>
      <c r="Y39" s="46" t="str">
        <f t="shared" si="4"/>
        <v>..</v>
      </c>
    </row>
    <row r="40" spans="1:25">
      <c r="A40" s="5">
        <v>2008</v>
      </c>
      <c r="B40" s="28">
        <f t="shared" si="4"/>
        <v>100</v>
      </c>
      <c r="C40" s="22">
        <f t="shared" si="4"/>
        <v>112.12570444381815</v>
      </c>
      <c r="D40" s="24">
        <f t="shared" si="4"/>
        <v>121.04173214734593</v>
      </c>
      <c r="E40" s="24">
        <f t="shared" si="4"/>
        <v>126.44115522534396</v>
      </c>
      <c r="F40" s="24">
        <f t="shared" si="4"/>
        <v>101.73829134434604</v>
      </c>
      <c r="G40" s="24">
        <f t="shared" si="4"/>
        <v>110.20820175494073</v>
      </c>
      <c r="H40" s="24">
        <f t="shared" si="4"/>
        <v>110.53155030772592</v>
      </c>
      <c r="I40" s="24">
        <f t="shared" si="4"/>
        <v>108.66221771161206</v>
      </c>
      <c r="J40" s="23">
        <f t="shared" si="4"/>
        <v>111.88731410348105</v>
      </c>
      <c r="K40" s="24">
        <f t="shared" si="4"/>
        <v>95.384439683871875</v>
      </c>
      <c r="L40" s="24">
        <f t="shared" si="4"/>
        <v>110.14377839754641</v>
      </c>
      <c r="M40" s="24">
        <f t="shared" si="4"/>
        <v>87.443996592589798</v>
      </c>
      <c r="N40" s="24">
        <f t="shared" si="4"/>
        <v>111.27022813913065</v>
      </c>
      <c r="O40" s="24">
        <f t="shared" si="4"/>
        <v>99.0468551331752</v>
      </c>
      <c r="P40" s="24">
        <f t="shared" si="4"/>
        <v>98.778585195315699</v>
      </c>
      <c r="Q40" s="24">
        <f t="shared" ref="Q40:Y40" si="5">IF(ISERROR((Q16/$B16)*100),"..",(Q16/$B16)*100)</f>
        <v>102.4287166141884</v>
      </c>
      <c r="R40" s="24">
        <f t="shared" si="5"/>
        <v>93.674797194023768</v>
      </c>
      <c r="S40" s="24">
        <f t="shared" si="5"/>
        <v>82.192576964811693</v>
      </c>
      <c r="T40" s="24">
        <f t="shared" si="5"/>
        <v>86.241799552025938</v>
      </c>
      <c r="U40" s="23">
        <f t="shared" si="5"/>
        <v>91.441868968018142</v>
      </c>
      <c r="V40" s="24">
        <f t="shared" si="5"/>
        <v>99.510473947049192</v>
      </c>
      <c r="W40" s="24">
        <f t="shared" si="5"/>
        <v>111.81516809967711</v>
      </c>
      <c r="X40" s="24">
        <f t="shared" si="5"/>
        <v>118.59339760384422</v>
      </c>
      <c r="Y40" s="46" t="str">
        <f t="shared" si="5"/>
        <v>..</v>
      </c>
    </row>
    <row r="41" spans="1:25">
      <c r="A41" s="5">
        <v>2009</v>
      </c>
      <c r="B41" s="28">
        <f t="shared" ref="B41:Y42" si="6">IF(ISERROR((B17/$B17)*100),"..",(B17/$B17)*100)</f>
        <v>100</v>
      </c>
      <c r="C41" s="22">
        <f t="shared" si="6"/>
        <v>112.23838729435994</v>
      </c>
      <c r="D41" s="24">
        <f t="shared" si="6"/>
        <v>125.0038342189264</v>
      </c>
      <c r="E41" s="24">
        <f t="shared" si="6"/>
        <v>124.32454794088528</v>
      </c>
      <c r="F41" s="24">
        <f t="shared" si="6"/>
        <v>104.72992375352574</v>
      </c>
      <c r="G41" s="24">
        <f t="shared" si="6"/>
        <v>110.21698679124154</v>
      </c>
      <c r="H41" s="24">
        <f t="shared" si="6"/>
        <v>110.06143710618778</v>
      </c>
      <c r="I41" s="24">
        <f t="shared" si="6"/>
        <v>108.31653809917776</v>
      </c>
      <c r="J41" s="23">
        <f t="shared" si="6"/>
        <v>111.37134726001491</v>
      </c>
      <c r="K41" s="24">
        <f t="shared" si="6"/>
        <v>95.58577568915625</v>
      </c>
      <c r="L41" s="24">
        <f t="shared" si="6"/>
        <v>109.94598461736396</v>
      </c>
      <c r="M41" s="24">
        <f t="shared" si="6"/>
        <v>87.437139384126766</v>
      </c>
      <c r="N41" s="24">
        <f t="shared" si="6"/>
        <v>110.8691429618232</v>
      </c>
      <c r="O41" s="24">
        <f t="shared" si="6"/>
        <v>100.90992422831056</v>
      </c>
      <c r="P41" s="24">
        <f t="shared" si="6"/>
        <v>100.30548935444182</v>
      </c>
      <c r="Q41" s="24">
        <f t="shared" si="6"/>
        <v>102.8514121703749</v>
      </c>
      <c r="R41" s="24">
        <f t="shared" si="6"/>
        <v>94.779297609220237</v>
      </c>
      <c r="S41" s="24">
        <f t="shared" si="6"/>
        <v>82.207824259841772</v>
      </c>
      <c r="T41" s="24">
        <f t="shared" si="6"/>
        <v>85.438857397569791</v>
      </c>
      <c r="U41" s="23">
        <f t="shared" si="6"/>
        <v>91.885426664968378</v>
      </c>
      <c r="V41" s="24">
        <f t="shared" si="6"/>
        <v>99.437478701552394</v>
      </c>
      <c r="W41" s="24">
        <f t="shared" si="6"/>
        <v>111.24917561552685</v>
      </c>
      <c r="X41" s="24">
        <f t="shared" si="6"/>
        <v>117.19012139274608</v>
      </c>
      <c r="Y41" s="46" t="str">
        <f t="shared" si="6"/>
        <v>..</v>
      </c>
    </row>
    <row r="42" spans="1:25">
      <c r="A42" s="5">
        <v>2010</v>
      </c>
      <c r="B42" s="28">
        <f t="shared" si="6"/>
        <v>100</v>
      </c>
      <c r="C42" s="22">
        <f t="shared" si="6"/>
        <v>113.29399093996959</v>
      </c>
      <c r="D42" s="24">
        <f t="shared" si="6"/>
        <v>122.33640912141732</v>
      </c>
      <c r="E42" s="24">
        <f t="shared" si="6"/>
        <v>128.5398812971624</v>
      </c>
      <c r="F42" s="24">
        <f t="shared" si="6"/>
        <v>105.95369100246879</v>
      </c>
      <c r="G42" s="24">
        <f t="shared" si="6"/>
        <v>110.85600247577393</v>
      </c>
      <c r="H42" s="24">
        <f t="shared" si="6"/>
        <v>111.93404724078862</v>
      </c>
      <c r="I42" s="24">
        <f t="shared" si="6"/>
        <v>109.90278049239049</v>
      </c>
      <c r="J42" s="23">
        <f t="shared" si="6"/>
        <v>113.45567253286009</v>
      </c>
      <c r="K42" s="24">
        <f t="shared" si="6"/>
        <v>95.228984364692195</v>
      </c>
      <c r="L42" s="24">
        <f t="shared" si="6"/>
        <v>109.19936252800102</v>
      </c>
      <c r="M42" s="24">
        <f t="shared" si="6"/>
        <v>87.433319521576749</v>
      </c>
      <c r="N42" s="24">
        <f t="shared" si="6"/>
        <v>112.16640016292286</v>
      </c>
      <c r="O42" s="24">
        <f t="shared" si="6"/>
        <v>102.09517828958521</v>
      </c>
      <c r="P42" s="24">
        <f t="shared" si="6"/>
        <v>99.90507775240404</v>
      </c>
      <c r="Q42" s="24">
        <f t="shared" si="6"/>
        <v>102.36866450688133</v>
      </c>
      <c r="R42" s="24">
        <f t="shared" si="6"/>
        <v>94.153602278148014</v>
      </c>
      <c r="S42" s="24">
        <f t="shared" si="6"/>
        <v>82.280607524871698</v>
      </c>
      <c r="T42" s="24">
        <f t="shared" si="6"/>
        <v>84.293278724561333</v>
      </c>
      <c r="U42" s="23">
        <f t="shared" si="6"/>
        <v>91.095638720157567</v>
      </c>
      <c r="V42" s="24">
        <f t="shared" si="6"/>
        <v>99.519630394936556</v>
      </c>
      <c r="W42" s="24">
        <f t="shared" si="6"/>
        <v>113.38102165353499</v>
      </c>
      <c r="X42" s="24">
        <f t="shared" si="6"/>
        <v>120.04685995630346</v>
      </c>
      <c r="Y42" s="46" t="str">
        <f t="shared" si="6"/>
        <v>..</v>
      </c>
    </row>
    <row r="44" spans="1:25">
      <c r="B44" s="1" t="s">
        <v>20</v>
      </c>
      <c r="C44" s="1" t="s">
        <v>167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K45" s="1" t="s">
        <v>20</v>
      </c>
      <c r="L45" s="1" t="s">
        <v>167</v>
      </c>
      <c r="V45" s="1" t="s">
        <v>20</v>
      </c>
      <c r="W45" s="1" t="s">
        <v>167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Y48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Contents'!B14</f>
        <v>Table 7: Labour Compensation, Canada, Business Sector Industries, 1997-2010</v>
      </c>
      <c r="K1" s="7" t="str">
        <f>B1 &amp; " (continued)"</f>
        <v>Table 7: Labour Compensation, Canada, Business Sector Industries, 1997-2010 (continued)</v>
      </c>
      <c r="V1" s="7" t="str">
        <f>K1</f>
        <v>Table 7: Labour Compensation,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61</v>
      </c>
      <c r="C4" s="78"/>
      <c r="D4" s="78"/>
      <c r="E4" s="78"/>
      <c r="F4" s="78"/>
      <c r="G4" s="78"/>
      <c r="H4" s="78"/>
      <c r="I4" s="78"/>
      <c r="J4" s="78"/>
      <c r="K4" s="78" t="s">
        <v>61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61</v>
      </c>
      <c r="W4" s="76"/>
      <c r="X4" s="76"/>
      <c r="Y4" s="76"/>
    </row>
    <row r="5" spans="1:25">
      <c r="A5" s="5">
        <v>1997</v>
      </c>
      <c r="B5" s="27">
        <v>361107.97600000002</v>
      </c>
      <c r="C5" s="15">
        <v>140110.73199999999</v>
      </c>
      <c r="D5" s="25">
        <v>8203.4519999999993</v>
      </c>
      <c r="E5" s="25">
        <v>9563.4110000000001</v>
      </c>
      <c r="F5" s="25">
        <v>5744.36</v>
      </c>
      <c r="G5" s="25">
        <v>35746.485000000001</v>
      </c>
      <c r="H5" s="25">
        <v>80853.024000000005</v>
      </c>
      <c r="I5" s="25">
        <v>32243.062000000002</v>
      </c>
      <c r="J5" s="17">
        <v>48609.962</v>
      </c>
      <c r="K5" s="25">
        <v>220997.24400000001</v>
      </c>
      <c r="L5" s="25">
        <v>30157.175999999999</v>
      </c>
      <c r="M5" s="25">
        <v>33888.481</v>
      </c>
      <c r="N5" s="25">
        <v>25081.803</v>
      </c>
      <c r="O5" s="25">
        <v>11810.278</v>
      </c>
      <c r="P5" s="25">
        <v>40845.093000000001</v>
      </c>
      <c r="Q5" s="25">
        <v>23978.75</v>
      </c>
      <c r="R5" s="25">
        <v>11564.625</v>
      </c>
      <c r="S5" s="25">
        <v>3936.7370000000001</v>
      </c>
      <c r="T5" s="25">
        <v>15099.797</v>
      </c>
      <c r="U5" s="17">
        <v>24634.504000000001</v>
      </c>
      <c r="V5" s="15">
        <v>356935.88900000002</v>
      </c>
      <c r="W5" s="25">
        <v>96160.794999999998</v>
      </c>
      <c r="X5" s="25">
        <v>13598.841</v>
      </c>
      <c r="Y5" s="25" t="s">
        <v>33</v>
      </c>
    </row>
    <row r="6" spans="1:25">
      <c r="A6" s="5">
        <v>1998</v>
      </c>
      <c r="B6" s="27">
        <v>383300.73</v>
      </c>
      <c r="C6" s="15">
        <v>145679.85399999999</v>
      </c>
      <c r="D6" s="25">
        <v>8365.6990000000005</v>
      </c>
      <c r="E6" s="25">
        <v>9471.5110000000004</v>
      </c>
      <c r="F6" s="25">
        <v>6039.58</v>
      </c>
      <c r="G6" s="25">
        <v>36908.444000000003</v>
      </c>
      <c r="H6" s="25">
        <v>84894.62</v>
      </c>
      <c r="I6" s="25">
        <v>32924.389000000003</v>
      </c>
      <c r="J6" s="17">
        <v>51970.231</v>
      </c>
      <c r="K6" s="25">
        <v>237620.87599999999</v>
      </c>
      <c r="L6" s="25">
        <v>31564.09</v>
      </c>
      <c r="M6" s="25">
        <v>36721.531000000003</v>
      </c>
      <c r="N6" s="25">
        <v>26748.35</v>
      </c>
      <c r="O6" s="25">
        <v>13490.987999999999</v>
      </c>
      <c r="P6" s="25">
        <v>42235.34</v>
      </c>
      <c r="Q6" s="25">
        <v>27960.647000000001</v>
      </c>
      <c r="R6" s="25">
        <v>12872.317999999999</v>
      </c>
      <c r="S6" s="25">
        <v>4311.6670000000004</v>
      </c>
      <c r="T6" s="25">
        <v>15948.487999999999</v>
      </c>
      <c r="U6" s="17">
        <v>25767.456999999999</v>
      </c>
      <c r="V6" s="15">
        <v>378923.37300000002</v>
      </c>
      <c r="W6" s="25">
        <v>100405.711</v>
      </c>
      <c r="X6" s="25">
        <v>13811.477000000001</v>
      </c>
      <c r="Y6" s="25" t="s">
        <v>33</v>
      </c>
    </row>
    <row r="7" spans="1:25">
      <c r="A7" s="5">
        <v>1999</v>
      </c>
      <c r="B7" s="27">
        <v>406835.924</v>
      </c>
      <c r="C7" s="15">
        <v>152689.617</v>
      </c>
      <c r="D7" s="25">
        <v>9196.5879999999997</v>
      </c>
      <c r="E7" s="25">
        <v>9108.2139999999999</v>
      </c>
      <c r="F7" s="25">
        <v>6003.7759999999998</v>
      </c>
      <c r="G7" s="25">
        <v>38295.260999999999</v>
      </c>
      <c r="H7" s="25">
        <v>90085.778000000006</v>
      </c>
      <c r="I7" s="25">
        <v>34839.911999999997</v>
      </c>
      <c r="J7" s="17">
        <v>55245.866000000002</v>
      </c>
      <c r="K7" s="25">
        <v>254146.307</v>
      </c>
      <c r="L7" s="25">
        <v>33440.65</v>
      </c>
      <c r="M7" s="25">
        <v>37743.262999999999</v>
      </c>
      <c r="N7" s="25">
        <v>28258.183000000001</v>
      </c>
      <c r="O7" s="25">
        <v>15273.888000000001</v>
      </c>
      <c r="P7" s="25">
        <v>44536.014000000003</v>
      </c>
      <c r="Q7" s="25">
        <v>30981.847000000002</v>
      </c>
      <c r="R7" s="25">
        <v>14740.894</v>
      </c>
      <c r="S7" s="25">
        <v>4720.2439999999997</v>
      </c>
      <c r="T7" s="25">
        <v>16889.773000000001</v>
      </c>
      <c r="U7" s="17">
        <v>27561.550999999999</v>
      </c>
      <c r="V7" s="15">
        <v>401988.522</v>
      </c>
      <c r="W7" s="25">
        <v>105197.768</v>
      </c>
      <c r="X7" s="25">
        <v>13582.804</v>
      </c>
      <c r="Y7" s="25" t="s">
        <v>33</v>
      </c>
    </row>
    <row r="8" spans="1:25">
      <c r="A8" s="5">
        <v>2000</v>
      </c>
      <c r="B8" s="27">
        <v>441857.22499999998</v>
      </c>
      <c r="C8" s="15">
        <v>163602.72399999999</v>
      </c>
      <c r="D8" s="25">
        <v>9412.41</v>
      </c>
      <c r="E8" s="25">
        <v>10248.446</v>
      </c>
      <c r="F8" s="25">
        <v>6167.9040000000005</v>
      </c>
      <c r="G8" s="25">
        <v>41195.633999999998</v>
      </c>
      <c r="H8" s="25">
        <v>96578.33</v>
      </c>
      <c r="I8" s="25">
        <v>36273.771000000001</v>
      </c>
      <c r="J8" s="17">
        <v>60304.559000000001</v>
      </c>
      <c r="K8" s="25">
        <v>278254.50099999999</v>
      </c>
      <c r="L8" s="25">
        <v>35711.135999999999</v>
      </c>
      <c r="M8" s="25">
        <v>40138.303999999996</v>
      </c>
      <c r="N8" s="25">
        <v>29804.856</v>
      </c>
      <c r="O8" s="25">
        <v>17007.436000000002</v>
      </c>
      <c r="P8" s="25">
        <v>50015.983999999997</v>
      </c>
      <c r="Q8" s="25">
        <v>36169.457000000002</v>
      </c>
      <c r="R8" s="25">
        <v>16070.084000000001</v>
      </c>
      <c r="S8" s="25">
        <v>5241.6319999999996</v>
      </c>
      <c r="T8" s="25">
        <v>18259.524000000001</v>
      </c>
      <c r="U8" s="17">
        <v>29836.088</v>
      </c>
      <c r="V8" s="15">
        <v>436893.42700000003</v>
      </c>
      <c r="W8" s="25">
        <v>112994.68</v>
      </c>
      <c r="X8" s="25">
        <v>14848.442999999999</v>
      </c>
      <c r="Y8" s="25" t="s">
        <v>33</v>
      </c>
    </row>
    <row r="9" spans="1:25">
      <c r="A9" s="5">
        <v>2001</v>
      </c>
      <c r="B9" s="27">
        <v>460195.016</v>
      </c>
      <c r="C9" s="15">
        <v>168446.76500000001</v>
      </c>
      <c r="D9" s="25">
        <v>9520.4259999999995</v>
      </c>
      <c r="E9" s="25">
        <v>11704.35</v>
      </c>
      <c r="F9" s="25">
        <v>6320.576</v>
      </c>
      <c r="G9" s="25">
        <v>43440.866000000002</v>
      </c>
      <c r="H9" s="25">
        <v>97460.547000000006</v>
      </c>
      <c r="I9" s="25">
        <v>37305.375</v>
      </c>
      <c r="J9" s="17">
        <v>60155.171999999999</v>
      </c>
      <c r="K9" s="25">
        <v>291748.25099999999</v>
      </c>
      <c r="L9" s="25">
        <v>37317.999000000003</v>
      </c>
      <c r="M9" s="25">
        <v>40788.055999999997</v>
      </c>
      <c r="N9" s="25">
        <v>30879.712</v>
      </c>
      <c r="O9" s="25">
        <v>17767.697</v>
      </c>
      <c r="P9" s="25">
        <v>52439.508000000002</v>
      </c>
      <c r="Q9" s="25">
        <v>38858.800999999999</v>
      </c>
      <c r="R9" s="25">
        <v>17422.613000000001</v>
      </c>
      <c r="S9" s="25">
        <v>5731.9319999999998</v>
      </c>
      <c r="T9" s="25">
        <v>18758.131000000001</v>
      </c>
      <c r="U9" s="17">
        <v>31783.802</v>
      </c>
      <c r="V9" s="15">
        <v>455077.73100000003</v>
      </c>
      <c r="W9" s="25">
        <v>115485.473</v>
      </c>
      <c r="X9" s="25">
        <v>16571.207999999999</v>
      </c>
      <c r="Y9" s="25" t="s">
        <v>33</v>
      </c>
    </row>
    <row r="10" spans="1:25">
      <c r="A10" s="5">
        <v>2002</v>
      </c>
      <c r="B10" s="27">
        <v>475304.08199999999</v>
      </c>
      <c r="C10" s="15">
        <v>172463.98300000001</v>
      </c>
      <c r="D10" s="25">
        <v>9148.2890000000007</v>
      </c>
      <c r="E10" s="25">
        <v>11602.636</v>
      </c>
      <c r="F10" s="25">
        <v>6471.4219999999996</v>
      </c>
      <c r="G10" s="25">
        <v>45326.366999999998</v>
      </c>
      <c r="H10" s="25">
        <v>99915.269</v>
      </c>
      <c r="I10" s="25">
        <v>38216.248</v>
      </c>
      <c r="J10" s="17">
        <v>61699.021000000001</v>
      </c>
      <c r="K10" s="25">
        <v>302840.09899999999</v>
      </c>
      <c r="L10" s="25">
        <v>38176.434000000001</v>
      </c>
      <c r="M10" s="25">
        <v>42859.023000000001</v>
      </c>
      <c r="N10" s="25">
        <v>31771.350999999999</v>
      </c>
      <c r="O10" s="25">
        <v>18180.817999999999</v>
      </c>
      <c r="P10" s="25">
        <v>54035.366000000002</v>
      </c>
      <c r="Q10" s="25">
        <v>39856.608999999997</v>
      </c>
      <c r="R10" s="25">
        <v>18904.007000000001</v>
      </c>
      <c r="S10" s="25">
        <v>6181.799</v>
      </c>
      <c r="T10" s="25">
        <v>19521.311000000002</v>
      </c>
      <c r="U10" s="17">
        <v>33353.381000000001</v>
      </c>
      <c r="V10" s="15">
        <v>470778.63699999999</v>
      </c>
      <c r="W10" s="25">
        <v>117989.327</v>
      </c>
      <c r="X10" s="25">
        <v>16727.490000000002</v>
      </c>
      <c r="Y10" s="25" t="s">
        <v>33</v>
      </c>
    </row>
    <row r="11" spans="1:25">
      <c r="A11" s="5">
        <v>2003</v>
      </c>
      <c r="B11" s="27">
        <v>493348.67099999997</v>
      </c>
      <c r="C11" s="15">
        <v>178826.272</v>
      </c>
      <c r="D11" s="25">
        <v>9644.2199999999993</v>
      </c>
      <c r="E11" s="25">
        <v>12485.744000000001</v>
      </c>
      <c r="F11" s="25">
        <v>7047.9390000000003</v>
      </c>
      <c r="G11" s="25">
        <v>46888.972999999998</v>
      </c>
      <c r="H11" s="25">
        <v>102759.39599999999</v>
      </c>
      <c r="I11" s="25">
        <v>40371.824999999997</v>
      </c>
      <c r="J11" s="17">
        <v>62387.571000000004</v>
      </c>
      <c r="K11" s="25">
        <v>314522.39899999998</v>
      </c>
      <c r="L11" s="25">
        <v>39035.591999999997</v>
      </c>
      <c r="M11" s="25">
        <v>45314.43</v>
      </c>
      <c r="N11" s="25">
        <v>32749.734</v>
      </c>
      <c r="O11" s="25">
        <v>18635.334999999999</v>
      </c>
      <c r="P11" s="25">
        <v>55934.178</v>
      </c>
      <c r="Q11" s="25">
        <v>41929.131999999998</v>
      </c>
      <c r="R11" s="25">
        <v>20153.081999999999</v>
      </c>
      <c r="S11" s="25">
        <v>6350.9709999999995</v>
      </c>
      <c r="T11" s="25">
        <v>19471.188999999998</v>
      </c>
      <c r="U11" s="17">
        <v>34948.756000000001</v>
      </c>
      <c r="V11" s="15">
        <v>488369.08399999997</v>
      </c>
      <c r="W11" s="25">
        <v>122293.079</v>
      </c>
      <c r="X11" s="25">
        <v>18545.27</v>
      </c>
      <c r="Y11" s="25" t="s">
        <v>33</v>
      </c>
    </row>
    <row r="12" spans="1:25">
      <c r="A12" s="5">
        <v>2004</v>
      </c>
      <c r="B12" s="27">
        <v>525019.40800000005</v>
      </c>
      <c r="C12" s="15">
        <v>190261.18799999999</v>
      </c>
      <c r="D12" s="25">
        <v>10098.398999999999</v>
      </c>
      <c r="E12" s="25">
        <v>14143.222</v>
      </c>
      <c r="F12" s="25">
        <v>7713.6880000000001</v>
      </c>
      <c r="G12" s="25">
        <v>50730.148000000001</v>
      </c>
      <c r="H12" s="25">
        <v>107575.731</v>
      </c>
      <c r="I12" s="25">
        <v>42312.095999999998</v>
      </c>
      <c r="J12" s="17">
        <v>65263.635000000002</v>
      </c>
      <c r="K12" s="25">
        <v>334758.21999999997</v>
      </c>
      <c r="L12" s="25">
        <v>41369.385000000002</v>
      </c>
      <c r="M12" s="25">
        <v>47901.345000000001</v>
      </c>
      <c r="N12" s="25">
        <v>35061.667000000001</v>
      </c>
      <c r="O12" s="25">
        <v>19715.733</v>
      </c>
      <c r="P12" s="25">
        <v>60548.637000000002</v>
      </c>
      <c r="Q12" s="25">
        <v>44031.173000000003</v>
      </c>
      <c r="R12" s="25">
        <v>21964.168000000001</v>
      </c>
      <c r="S12" s="25">
        <v>6779.0860000000002</v>
      </c>
      <c r="T12" s="25">
        <v>20619.370999999999</v>
      </c>
      <c r="U12" s="17">
        <v>36767.654999999999</v>
      </c>
      <c r="V12" s="15">
        <v>519731.81800000003</v>
      </c>
      <c r="W12" s="25">
        <v>129432.641</v>
      </c>
      <c r="X12" s="25">
        <v>20870.448</v>
      </c>
      <c r="Y12" s="25" t="s">
        <v>33</v>
      </c>
    </row>
    <row r="13" spans="1:25">
      <c r="A13" s="5">
        <v>2005</v>
      </c>
      <c r="B13" s="27">
        <v>554749.375</v>
      </c>
      <c r="C13" s="15">
        <v>201433.77100000001</v>
      </c>
      <c r="D13" s="25">
        <v>10154.621999999999</v>
      </c>
      <c r="E13" s="25">
        <v>16951.519</v>
      </c>
      <c r="F13" s="25">
        <v>7970.4579999999996</v>
      </c>
      <c r="G13" s="25">
        <v>55984.938999999998</v>
      </c>
      <c r="H13" s="25">
        <v>110372.23299999999</v>
      </c>
      <c r="I13" s="25">
        <v>43614.394999999997</v>
      </c>
      <c r="J13" s="17">
        <v>66757.838000000003</v>
      </c>
      <c r="K13" s="25">
        <v>353315.60399999999</v>
      </c>
      <c r="L13" s="25">
        <v>44155.802000000003</v>
      </c>
      <c r="M13" s="25">
        <v>49910.31</v>
      </c>
      <c r="N13" s="25">
        <v>36210.285000000003</v>
      </c>
      <c r="O13" s="25">
        <v>20501.598000000002</v>
      </c>
      <c r="P13" s="25">
        <v>64255.082000000002</v>
      </c>
      <c r="Q13" s="25">
        <v>47120.417000000001</v>
      </c>
      <c r="R13" s="25">
        <v>23919.728999999999</v>
      </c>
      <c r="S13" s="25">
        <v>6668.8739999999998</v>
      </c>
      <c r="T13" s="25">
        <v>21618.717000000001</v>
      </c>
      <c r="U13" s="17">
        <v>38954.79</v>
      </c>
      <c r="V13" s="15">
        <v>549541.28500000003</v>
      </c>
      <c r="W13" s="25">
        <v>135294.21</v>
      </c>
      <c r="X13" s="25">
        <v>23679.218000000001</v>
      </c>
      <c r="Y13" s="25" t="s">
        <v>33</v>
      </c>
    </row>
    <row r="14" spans="1:25">
      <c r="A14" s="5">
        <v>2006</v>
      </c>
      <c r="B14" s="27">
        <v>591543.402</v>
      </c>
      <c r="C14" s="15">
        <v>215843.9</v>
      </c>
      <c r="D14" s="25">
        <v>9962.7720000000008</v>
      </c>
      <c r="E14" s="25">
        <v>20416.396000000001</v>
      </c>
      <c r="F14" s="25">
        <v>8471.1939999999995</v>
      </c>
      <c r="G14" s="25">
        <v>65541.415999999997</v>
      </c>
      <c r="H14" s="25">
        <v>111452.122</v>
      </c>
      <c r="I14" s="25">
        <v>43449.438000000002</v>
      </c>
      <c r="J14" s="17">
        <v>68002.683999999994</v>
      </c>
      <c r="K14" s="25">
        <v>375699.50199999998</v>
      </c>
      <c r="L14" s="25">
        <v>46291.754000000001</v>
      </c>
      <c r="M14" s="25">
        <v>53010.400000000001</v>
      </c>
      <c r="N14" s="25">
        <v>38744.805</v>
      </c>
      <c r="O14" s="25">
        <v>21364.896000000001</v>
      </c>
      <c r="P14" s="25">
        <v>69058.269</v>
      </c>
      <c r="Q14" s="25">
        <v>50352.807999999997</v>
      </c>
      <c r="R14" s="25">
        <v>26137.826000000001</v>
      </c>
      <c r="S14" s="25">
        <v>6976.6469999999999</v>
      </c>
      <c r="T14" s="25">
        <v>23060.738000000001</v>
      </c>
      <c r="U14" s="17">
        <v>40701.358999999997</v>
      </c>
      <c r="V14" s="15">
        <v>586308.58600000001</v>
      </c>
      <c r="W14" s="25">
        <v>140339.712</v>
      </c>
      <c r="X14" s="25">
        <v>27508.217000000001</v>
      </c>
      <c r="Y14" s="25" t="s">
        <v>33</v>
      </c>
    </row>
    <row r="15" spans="1:25">
      <c r="A15" s="5">
        <v>2007</v>
      </c>
      <c r="B15" s="27">
        <v>625353.674</v>
      </c>
      <c r="C15" s="15">
        <v>226220.98800000001</v>
      </c>
      <c r="D15" s="25">
        <v>10044.120000000001</v>
      </c>
      <c r="E15" s="25">
        <v>22343.205999999998</v>
      </c>
      <c r="F15" s="25">
        <v>8302.2960000000003</v>
      </c>
      <c r="G15" s="25">
        <v>73959.464000000007</v>
      </c>
      <c r="H15" s="25">
        <v>111571.902</v>
      </c>
      <c r="I15" s="25">
        <v>43462.514000000003</v>
      </c>
      <c r="J15" s="17">
        <v>68109.388000000006</v>
      </c>
      <c r="K15" s="25">
        <v>399132.68599999999</v>
      </c>
      <c r="L15" s="25">
        <v>48324.74</v>
      </c>
      <c r="M15" s="25">
        <v>56304.595000000001</v>
      </c>
      <c r="N15" s="25">
        <v>40037.419000000002</v>
      </c>
      <c r="O15" s="25">
        <v>22688.078000000001</v>
      </c>
      <c r="P15" s="25">
        <v>73274.231</v>
      </c>
      <c r="Q15" s="25">
        <v>55153.722000000002</v>
      </c>
      <c r="R15" s="25">
        <v>28041.048999999999</v>
      </c>
      <c r="S15" s="25">
        <v>7305.1379999999999</v>
      </c>
      <c r="T15" s="25">
        <v>24557.871999999999</v>
      </c>
      <c r="U15" s="17">
        <v>43445.841999999997</v>
      </c>
      <c r="V15" s="15">
        <v>619886.78200000001</v>
      </c>
      <c r="W15" s="25">
        <v>142217.40400000001</v>
      </c>
      <c r="X15" s="25">
        <v>29198.488000000001</v>
      </c>
      <c r="Y15" s="25" t="s">
        <v>33</v>
      </c>
    </row>
    <row r="16" spans="1:25">
      <c r="A16" s="5">
        <v>2008</v>
      </c>
      <c r="B16" s="27">
        <v>646729.61100000003</v>
      </c>
      <c r="C16" s="15">
        <v>231113.495</v>
      </c>
      <c r="D16" s="25">
        <v>9522.5470000000005</v>
      </c>
      <c r="E16" s="25">
        <v>24122.43</v>
      </c>
      <c r="F16" s="25">
        <v>8801.9850000000006</v>
      </c>
      <c r="G16" s="25">
        <v>80135.646999999997</v>
      </c>
      <c r="H16" s="25">
        <v>108530.886</v>
      </c>
      <c r="I16" s="25">
        <v>42441.199000000001</v>
      </c>
      <c r="J16" s="17">
        <v>66089.687000000005</v>
      </c>
      <c r="K16" s="25">
        <v>415616.11599999998</v>
      </c>
      <c r="L16" s="25">
        <v>49973.57</v>
      </c>
      <c r="M16" s="25">
        <v>58129.453999999998</v>
      </c>
      <c r="N16" s="25">
        <v>41006.707000000002</v>
      </c>
      <c r="O16" s="25">
        <v>23781.126</v>
      </c>
      <c r="P16" s="25">
        <v>74628.366999999998</v>
      </c>
      <c r="Q16" s="25">
        <v>58982.773999999998</v>
      </c>
      <c r="R16" s="25">
        <v>29387.168000000001</v>
      </c>
      <c r="S16" s="25">
        <v>7757.2640000000001</v>
      </c>
      <c r="T16" s="25">
        <v>26080.642</v>
      </c>
      <c r="U16" s="17">
        <v>45889.044000000002</v>
      </c>
      <c r="V16" s="15">
        <v>641272.92200000002</v>
      </c>
      <c r="W16" s="25">
        <v>141455.30100000001</v>
      </c>
      <c r="X16" s="25">
        <v>31338.316999999999</v>
      </c>
      <c r="Y16" s="31" t="s">
        <v>33</v>
      </c>
    </row>
    <row r="17" spans="1:25">
      <c r="A17" s="5">
        <v>2009</v>
      </c>
      <c r="B17" s="27">
        <v>630162.505</v>
      </c>
      <c r="C17" s="15">
        <v>214752.91800000001</v>
      </c>
      <c r="D17" s="25">
        <v>9160.0499999999993</v>
      </c>
      <c r="E17" s="25">
        <v>21765.72</v>
      </c>
      <c r="F17" s="25">
        <v>9643.8719999999994</v>
      </c>
      <c r="G17" s="25">
        <v>76801.247000000003</v>
      </c>
      <c r="H17" s="25">
        <v>97382.028999999995</v>
      </c>
      <c r="I17" s="25">
        <v>39152.107000000004</v>
      </c>
      <c r="J17" s="17">
        <v>58229.921999999999</v>
      </c>
      <c r="K17" s="25">
        <v>415409.587</v>
      </c>
      <c r="L17" s="25">
        <v>47851.49</v>
      </c>
      <c r="M17" s="25">
        <v>58587.205999999998</v>
      </c>
      <c r="N17" s="25">
        <v>39141.9</v>
      </c>
      <c r="O17" s="25">
        <v>24299.565999999999</v>
      </c>
      <c r="P17" s="25">
        <v>76056.126999999993</v>
      </c>
      <c r="Q17" s="25">
        <v>59639.239000000001</v>
      </c>
      <c r="R17" s="25">
        <v>28988.007000000001</v>
      </c>
      <c r="S17" s="25">
        <v>8006.9859999999999</v>
      </c>
      <c r="T17" s="25">
        <v>25706.305</v>
      </c>
      <c r="U17" s="17">
        <v>47132.760999999999</v>
      </c>
      <c r="V17" s="15">
        <v>624616.64</v>
      </c>
      <c r="W17" s="25">
        <v>128791.621</v>
      </c>
      <c r="X17" s="25">
        <v>30071.136999999999</v>
      </c>
      <c r="Y17" s="31" t="s">
        <v>33</v>
      </c>
    </row>
    <row r="18" spans="1:25">
      <c r="A18" s="5">
        <v>2010</v>
      </c>
      <c r="B18" s="27">
        <v>655778.67099999997</v>
      </c>
      <c r="C18" s="15">
        <v>221091.41099999999</v>
      </c>
      <c r="D18" s="25">
        <v>9234.8960000000006</v>
      </c>
      <c r="E18" s="25">
        <v>23336.289000000001</v>
      </c>
      <c r="F18" s="25">
        <v>9797.3430000000008</v>
      </c>
      <c r="G18" s="25">
        <v>82308.044999999998</v>
      </c>
      <c r="H18" s="25">
        <v>96414.838000000003</v>
      </c>
      <c r="I18" s="25">
        <v>39067.353000000003</v>
      </c>
      <c r="J18" s="17">
        <v>57347.485000000001</v>
      </c>
      <c r="K18" s="25">
        <v>434687.26</v>
      </c>
      <c r="L18" s="25">
        <v>50224.614999999998</v>
      </c>
      <c r="M18" s="25">
        <v>61522.06</v>
      </c>
      <c r="N18" s="25">
        <v>39258.343000000001</v>
      </c>
      <c r="O18" s="25">
        <v>24944.572</v>
      </c>
      <c r="P18" s="25">
        <v>79183.804000000004</v>
      </c>
      <c r="Q18" s="25">
        <v>63322.832999999999</v>
      </c>
      <c r="R18" s="25">
        <v>30889.5</v>
      </c>
      <c r="S18" s="25">
        <v>8445.5580000000009</v>
      </c>
      <c r="T18" s="25">
        <v>27326.39</v>
      </c>
      <c r="U18" s="17">
        <v>49569.584999999999</v>
      </c>
      <c r="V18" s="15">
        <v>650136.58799999999</v>
      </c>
      <c r="W18" s="25">
        <v>129548.47</v>
      </c>
      <c r="X18" s="25">
        <v>31546.003000000001</v>
      </c>
      <c r="Y18" s="31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4.6965385914061741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3.5710782619849057</v>
      </c>
      <c r="D21" s="9">
        <f t="shared" si="0"/>
        <v>0.91519569809888068</v>
      </c>
      <c r="E21" s="9">
        <f t="shared" si="0"/>
        <v>7.1029565375095638</v>
      </c>
      <c r="F21" s="9">
        <f t="shared" si="0"/>
        <v>4.1923652995190963</v>
      </c>
      <c r="G21" s="9">
        <f t="shared" si="0"/>
        <v>6.6257812745465827</v>
      </c>
      <c r="H21" s="9">
        <f t="shared" si="0"/>
        <v>1.3632636316093016</v>
      </c>
      <c r="I21" s="9">
        <f t="shared" si="0"/>
        <v>1.4877606644133401</v>
      </c>
      <c r="J21" s="20">
        <f t="shared" si="0"/>
        <v>1.2796607784535174</v>
      </c>
      <c r="K21" s="9">
        <f t="shared" si="0"/>
        <v>5.3414361527300391</v>
      </c>
      <c r="L21" s="9">
        <f t="shared" si="0"/>
        <v>4.0017045689301867</v>
      </c>
      <c r="M21" s="9">
        <f t="shared" si="0"/>
        <v>4.6939157537414955</v>
      </c>
      <c r="N21" s="9">
        <f t="shared" si="0"/>
        <v>3.5063919727638337</v>
      </c>
      <c r="O21" s="9">
        <f t="shared" si="0"/>
        <v>5.920043129860697</v>
      </c>
      <c r="P21" s="9">
        <f t="shared" si="0"/>
        <v>5.2240741744327579</v>
      </c>
      <c r="Q21" s="9">
        <f t="shared" si="0"/>
        <v>7.7559006725464563</v>
      </c>
      <c r="R21" s="9">
        <f t="shared" si="0"/>
        <v>7.8503320257229392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6.047242570956235</v>
      </c>
      <c r="T21" s="9">
        <f t="shared" si="1"/>
        <v>4.6685583778698581</v>
      </c>
      <c r="U21" s="20">
        <f t="shared" si="1"/>
        <v>5.5259676225364984</v>
      </c>
      <c r="V21" s="9">
        <f t="shared" si="1"/>
        <v>4.7205407610012129</v>
      </c>
      <c r="W21" s="9">
        <f t="shared" si="1"/>
        <v>2.3190455314609393</v>
      </c>
      <c r="X21" s="9">
        <f t="shared" si="1"/>
        <v>6.6868659111032791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6.958415328491574</v>
      </c>
      <c r="C22" s="9">
        <f t="shared" si="0"/>
        <v>5.3027491417816153</v>
      </c>
      <c r="D22" s="9">
        <f t="shared" si="0"/>
        <v>4.6890836525521173</v>
      </c>
      <c r="E22" s="9">
        <f t="shared" si="0"/>
        <v>2.3328490574180849</v>
      </c>
      <c r="F22" s="9">
        <f t="shared" si="0"/>
        <v>2.3996923979935136</v>
      </c>
      <c r="G22" s="9">
        <f t="shared" si="0"/>
        <v>4.8429621156232949</v>
      </c>
      <c r="H22" s="9">
        <f t="shared" si="0"/>
        <v>6.1030352855363068</v>
      </c>
      <c r="I22" s="9">
        <f t="shared" si="0"/>
        <v>4.0045029625696005</v>
      </c>
      <c r="J22" s="21">
        <f t="shared" si="0"/>
        <v>7.4504622349849337</v>
      </c>
      <c r="K22" s="9">
        <f t="shared" si="0"/>
        <v>7.9821027102453757</v>
      </c>
      <c r="L22" s="9">
        <f t="shared" si="0"/>
        <v>5.7964264116416198</v>
      </c>
      <c r="M22" s="9">
        <f t="shared" si="0"/>
        <v>5.8040531668893225</v>
      </c>
      <c r="N22" s="9">
        <f t="shared" si="0"/>
        <v>5.9195414211067776</v>
      </c>
      <c r="O22" s="9">
        <f t="shared" si="0"/>
        <v>12.925730409577874</v>
      </c>
      <c r="P22" s="9">
        <f t="shared" si="0"/>
        <v>6.9850209497047455</v>
      </c>
      <c r="Q22" s="9">
        <f t="shared" si="0"/>
        <v>14.684612020054866</v>
      </c>
      <c r="R22" s="9">
        <f t="shared" si="0"/>
        <v>11.590921532710752</v>
      </c>
      <c r="S22" s="9">
        <f t="shared" si="1"/>
        <v>10.012839700491183</v>
      </c>
      <c r="T22" s="9">
        <f t="shared" si="1"/>
        <v>6.5383863003773524</v>
      </c>
      <c r="U22" s="21">
        <f t="shared" si="1"/>
        <v>6.5939818351075985</v>
      </c>
      <c r="V22" s="9">
        <f t="shared" si="1"/>
        <v>6.9699430278659547</v>
      </c>
      <c r="W22" s="9">
        <f t="shared" si="1"/>
        <v>5.5245034248955216</v>
      </c>
      <c r="X22" s="9">
        <f t="shared" si="1"/>
        <v>2.9737052602983649</v>
      </c>
      <c r="Y22" s="9" t="str">
        <f t="shared" si="1"/>
        <v>n.a.</v>
      </c>
    </row>
    <row r="23" spans="1:25">
      <c r="A23" s="29" t="s">
        <v>24</v>
      </c>
      <c r="B23" s="19">
        <f t="shared" si="2"/>
        <v>4.0273493469338506</v>
      </c>
      <c r="C23" s="9">
        <f t="shared" si="0"/>
        <v>3.0571514291892088</v>
      </c>
      <c r="D23" s="9">
        <f t="shared" si="0"/>
        <v>-0.19021565273338314</v>
      </c>
      <c r="E23" s="9">
        <f t="shared" si="0"/>
        <v>8.5768849665830196</v>
      </c>
      <c r="F23" s="9">
        <f t="shared" si="0"/>
        <v>4.7362621673437966</v>
      </c>
      <c r="G23" s="9">
        <f t="shared" si="0"/>
        <v>7.1665154004966869</v>
      </c>
      <c r="H23" s="9">
        <f t="shared" si="0"/>
        <v>-1.6941344767562594E-2</v>
      </c>
      <c r="I23" s="9">
        <f t="shared" si="0"/>
        <v>0.7446814479355135</v>
      </c>
      <c r="J23" s="21">
        <f t="shared" si="0"/>
        <v>-0.50152531200259309</v>
      </c>
      <c r="K23" s="9">
        <f t="shared" si="0"/>
        <v>4.5619012379616519</v>
      </c>
      <c r="L23" s="9">
        <f t="shared" si="0"/>
        <v>3.4692485617962898</v>
      </c>
      <c r="M23" s="9">
        <f t="shared" si="0"/>
        <v>4.3631514745457345</v>
      </c>
      <c r="N23" s="9">
        <f t="shared" si="0"/>
        <v>2.7932254828716863</v>
      </c>
      <c r="O23" s="9">
        <f t="shared" si="0"/>
        <v>3.9043479118117119</v>
      </c>
      <c r="P23" s="9">
        <f t="shared" si="0"/>
        <v>4.7014640275460984</v>
      </c>
      <c r="Q23" s="9">
        <f t="shared" si="0"/>
        <v>5.760095611812277</v>
      </c>
      <c r="R23" s="9">
        <f t="shared" si="0"/>
        <v>6.7527995795626072</v>
      </c>
      <c r="S23" s="9">
        <f t="shared" si="1"/>
        <v>4.8856761310250629</v>
      </c>
      <c r="T23" s="9">
        <f t="shared" si="1"/>
        <v>4.1140356944751044</v>
      </c>
      <c r="U23" s="21">
        <f t="shared" si="1"/>
        <v>5.2076549387038318</v>
      </c>
      <c r="V23" s="9">
        <f t="shared" si="1"/>
        <v>4.0549894885157478</v>
      </c>
      <c r="W23" s="9">
        <f t="shared" si="1"/>
        <v>1.3765317309864411</v>
      </c>
      <c r="X23" s="9">
        <f t="shared" si="1"/>
        <v>7.8267070605213318</v>
      </c>
      <c r="Y23" s="9" t="str">
        <f t="shared" si="1"/>
        <v>n.a.</v>
      </c>
    </row>
    <row r="26" spans="1:25" ht="12.75">
      <c r="B26" s="7"/>
    </row>
    <row r="27" spans="1:25" ht="12.75">
      <c r="B27" s="7" t="str">
        <f>'Table of Contents'!B15</f>
        <v>Table 8: Labour Compensation as a Share of Nominal GDP, Canada, Business Sector Industries, 1997-2007</v>
      </c>
      <c r="K27" s="7" t="str">
        <f>B27 &amp; " (continued)"</f>
        <v>Table 8: Labour Compensation as a Share of Nominal GDP, Canada, Business Sector Industries, 1997-2007 (continued)</v>
      </c>
      <c r="V27" s="7" t="str">
        <f>K27</f>
        <v>Table 8: Labour Compensation as a Share of Nominal GDP, Canada, Business Sector Industries, 1997-2007 (continued)</v>
      </c>
    </row>
    <row r="29" spans="1:25" ht="33.75">
      <c r="A29" s="4"/>
      <c r="B29" s="26" t="s">
        <v>4</v>
      </c>
      <c r="C29" s="14" t="s">
        <v>3</v>
      </c>
      <c r="D29" s="3" t="s">
        <v>2</v>
      </c>
      <c r="E29" s="3" t="s">
        <v>1</v>
      </c>
      <c r="F29" s="3" t="s">
        <v>0</v>
      </c>
      <c r="G29" s="3" t="s">
        <v>5</v>
      </c>
      <c r="H29" s="3" t="s">
        <v>6</v>
      </c>
      <c r="I29" s="3" t="s">
        <v>7</v>
      </c>
      <c r="J29" s="16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13</v>
      </c>
      <c r="P29" s="3" t="s">
        <v>18</v>
      </c>
      <c r="Q29" s="3" t="s">
        <v>14</v>
      </c>
      <c r="R29" s="3" t="s">
        <v>19</v>
      </c>
      <c r="S29" s="3" t="s">
        <v>15</v>
      </c>
      <c r="T29" s="3" t="s">
        <v>16</v>
      </c>
      <c r="U29" s="16" t="s">
        <v>17</v>
      </c>
      <c r="V29" s="14" t="s">
        <v>29</v>
      </c>
      <c r="W29" s="3" t="s">
        <v>27</v>
      </c>
      <c r="X29" s="3" t="s">
        <v>28</v>
      </c>
      <c r="Y29" s="30" t="s">
        <v>34</v>
      </c>
    </row>
    <row r="30" spans="1:25">
      <c r="A30" s="5"/>
      <c r="B30" s="77" t="s">
        <v>79</v>
      </c>
      <c r="C30" s="78"/>
      <c r="D30" s="78"/>
      <c r="E30" s="78"/>
      <c r="F30" s="78"/>
      <c r="G30" s="78"/>
      <c r="H30" s="78"/>
      <c r="I30" s="78"/>
      <c r="J30" s="78"/>
      <c r="K30" s="78" t="s">
        <v>79</v>
      </c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5" t="s">
        <v>79</v>
      </c>
      <c r="W30" s="76"/>
      <c r="X30" s="76"/>
      <c r="Y30" s="76"/>
    </row>
    <row r="31" spans="1:25">
      <c r="A31" s="5">
        <v>1997</v>
      </c>
      <c r="B31" s="28">
        <f>IF(ISERROR((B5/NGDP_Can!B5)*100),"..",(B5/NGDP_Can!B5)*100)</f>
        <v>58.981803687353775</v>
      </c>
      <c r="C31" s="22">
        <f>IF(ISERROR((C5/NGDP_Can!C5)*100),"..",(C5/NGDP_Can!C5)*100)</f>
        <v>52.979280573714775</v>
      </c>
      <c r="D31" s="24">
        <f>IF(ISERROR((D5/NGDP_Can!D5)*100),"..",(D5/NGDP_Can!D5)*100)</f>
        <v>41.380191173717769</v>
      </c>
      <c r="E31" s="24">
        <f>IF(ISERROR((E5/NGDP_Can!E5)*100),"..",(E5/NGDP_Can!E5)*100)</f>
        <v>28.180748734705464</v>
      </c>
      <c r="F31" s="24">
        <f>IF(ISERROR((F5/NGDP_Can!F5)*100),"..",(F5/NGDP_Can!F5)*100)</f>
        <v>22.578362919721339</v>
      </c>
      <c r="G31" s="24">
        <f>IF(ISERROR((G5/NGDP_Can!G5)*100),"..",(G5/NGDP_Can!G5)*100)</f>
        <v>83.140256472558846</v>
      </c>
      <c r="H31" s="24">
        <f>IF(ISERROR((H5/NGDP_Can!H5)*100),"..",(H5/NGDP_Can!H5)*100)</f>
        <v>56.832520110420937</v>
      </c>
      <c r="I31" s="24">
        <f>IF(ISERROR((I5/NGDP_Can!I5)*100),"..",(I5/NGDP_Can!I5)*100)</f>
        <v>52.518657582496722</v>
      </c>
      <c r="J31" s="23">
        <f>IF(ISERROR((J5/NGDP_Can!J5)*100),"..",(J5/NGDP_Can!J5)*100)</f>
        <v>60.107370073230513</v>
      </c>
      <c r="K31" s="24">
        <f>IF(ISERROR((K5/NGDP_Can!K5)*100),"..",(K5/NGDP_Can!K5)*100)</f>
        <v>63.546410257480069</v>
      </c>
      <c r="L31" s="24">
        <f>IF(ISERROR((L5/NGDP_Can!L5)*100),"..",(L5/NGDP_Can!L5)*100)</f>
        <v>68.978425800603219</v>
      </c>
      <c r="M31" s="24">
        <f>IF(ISERROR((M5/NGDP_Can!M5)*100),"..",(M5/NGDP_Can!M5)*100)</f>
        <v>80.208327095745929</v>
      </c>
      <c r="N31" s="24">
        <f>IF(ISERROR((N5/NGDP_Can!N5)*100),"..",(N5/NGDP_Can!N5)*100)</f>
        <v>65.79067227725281</v>
      </c>
      <c r="O31" s="24">
        <f>IF(ISERROR((O5/NGDP_Can!O5)*100),"..",(O5/NGDP_Can!O5)*100)</f>
        <v>45.274819351589379</v>
      </c>
      <c r="P31" s="24">
        <f>IF(ISERROR((P5/NGDP_Can!P5)*100),"..",(P5/NGDP_Can!P5)*100)</f>
        <v>44.450657401362044</v>
      </c>
      <c r="Q31" s="24">
        <f>IF(ISERROR((Q5/NGDP_Can!Q5)*100),"..",(Q5/NGDP_Can!Q5)*100)</f>
        <v>79.632059452848097</v>
      </c>
      <c r="R31" s="24">
        <f>IF(ISERROR((R5/NGDP_Can!R5)*100),"..",(R5/NGDP_Can!R5)*100)</f>
        <v>75.461519412966695</v>
      </c>
      <c r="S31" s="24">
        <f>IF(ISERROR((S5/NGDP_Can!S5)*100),"..",(S5/NGDP_Can!S5)*100)</f>
        <v>69.331478030297973</v>
      </c>
      <c r="T31" s="24">
        <f>IF(ISERROR((T5/NGDP_Can!T5)*100),"..",(T5/NGDP_Can!T5)*100)</f>
        <v>77.550263132607441</v>
      </c>
      <c r="U31" s="23">
        <f>IF(ISERROR((U5/NGDP_Can!U5)*100),"..",(U5/NGDP_Can!U5)*100)</f>
        <v>70.146955919602533</v>
      </c>
      <c r="V31" s="24">
        <f>IF(ISERROR((V5/NGDP_Can!V5)*100),"..",(V5/NGDP_Can!V5)*100)</f>
        <v>59.540904446930739</v>
      </c>
      <c r="W31" s="24">
        <f>IF(ISERROR((W5/NGDP_Can!W5)*100),"..",(W5/NGDP_Can!W5)*100)</f>
        <v>47.688570796011632</v>
      </c>
      <c r="X31" s="24">
        <f>IF(ISERROR((X5/NGDP_Can!X5)*100),"..",(X5/NGDP_Can!X5)*100)</f>
        <v>23.683846988612149</v>
      </c>
      <c r="Y31" s="11" t="str">
        <f>IF(ISERROR((Y5/NGDP_Can!Y5)*100),"..",(Y5/NGDP_Can!Y5)*100)</f>
        <v>..</v>
      </c>
    </row>
    <row r="32" spans="1:25">
      <c r="A32" s="5">
        <v>1998</v>
      </c>
      <c r="B32" s="28">
        <f>IF(ISERROR((B6/NGDP_Can!B6)*100),"..",(B6/NGDP_Can!B6)*100)</f>
        <v>60.195630306223713</v>
      </c>
      <c r="C32" s="22">
        <f>IF(ISERROR((C6/NGDP_Can!C6)*100),"..",(C6/NGDP_Can!C6)*100)</f>
        <v>54.407491922133829</v>
      </c>
      <c r="D32" s="24">
        <f>IF(ISERROR((D6/NGDP_Can!D6)*100),"..",(D6/NGDP_Can!D6)*100)</f>
        <v>39.564860731739792</v>
      </c>
      <c r="E32" s="24">
        <f>IF(ISERROR((E6/NGDP_Can!E6)*100),"..",(E6/NGDP_Can!E6)*100)</f>
        <v>34.524376463292938</v>
      </c>
      <c r="F32" s="24">
        <f>IF(ISERROR((F6/NGDP_Can!F6)*100),"..",(F6/NGDP_Can!F6)*100)</f>
        <v>24.21155831133964</v>
      </c>
      <c r="G32" s="24">
        <f>IF(ISERROR((G6/NGDP_Can!G6)*100),"..",(G6/NGDP_Can!G6)*100)</f>
        <v>83.583512813716069</v>
      </c>
      <c r="H32" s="24">
        <f>IF(ISERROR((H6/NGDP_Can!H6)*100),"..",(H6/NGDP_Can!H6)*100)</f>
        <v>56.567810762618052</v>
      </c>
      <c r="I32" s="24">
        <f>IF(ISERROR((I6/NGDP_Can!I6)*100),"..",(I6/NGDP_Can!I6)*100)</f>
        <v>51.882267660708926</v>
      </c>
      <c r="J32" s="23">
        <f>IF(ISERROR((J6/NGDP_Can!J6)*100),"..",(J6/NGDP_Can!J6)*100)</f>
        <v>60.000704950309782</v>
      </c>
      <c r="K32" s="24">
        <f>IF(ISERROR((K6/NGDP_Can!K6)*100),"..",(K6/NGDP_Can!K6)*100)</f>
        <v>64.395653196154896</v>
      </c>
      <c r="L32" s="24">
        <f>IF(ISERROR((L6/NGDP_Can!L6)*100),"..",(L6/NGDP_Can!L6)*100)</f>
        <v>69.451981553074688</v>
      </c>
      <c r="M32" s="24">
        <f>IF(ISERROR((M6/NGDP_Can!M6)*100),"..",(M6/NGDP_Can!M6)*100)</f>
        <v>80.599221889976462</v>
      </c>
      <c r="N32" s="24">
        <f>IF(ISERROR((N6/NGDP_Can!N6)*100),"..",(N6/NGDP_Can!N6)*100)</f>
        <v>67.303574729705375</v>
      </c>
      <c r="O32" s="24">
        <f>IF(ISERROR((O6/NGDP_Can!O6)*100),"..",(O6/NGDP_Can!O6)*100)</f>
        <v>47.725974340730218</v>
      </c>
      <c r="P32" s="24">
        <f>IF(ISERROR((P6/NGDP_Can!P6)*100),"..",(P6/NGDP_Can!P6)*100)</f>
        <v>44.046975818013856</v>
      </c>
      <c r="Q32" s="24">
        <f>IF(ISERROR((Q6/NGDP_Can!Q6)*100),"..",(Q6/NGDP_Can!Q6)*100)</f>
        <v>81.113279529242888</v>
      </c>
      <c r="R32" s="24">
        <f>IF(ISERROR((R6/NGDP_Can!R6)*100),"..",(R6/NGDP_Can!R6)*100)</f>
        <v>77.222462086669523</v>
      </c>
      <c r="S32" s="24">
        <f>IF(ISERROR((S6/NGDP_Can!S6)*100),"..",(S6/NGDP_Can!S6)*100)</f>
        <v>75.048945717597832</v>
      </c>
      <c r="T32" s="24">
        <f>IF(ISERROR((T6/NGDP_Can!T6)*100),"..",(T6/NGDP_Can!T6)*100)</f>
        <v>77.597078647935135</v>
      </c>
      <c r="U32" s="23">
        <f>IF(ISERROR((U6/NGDP_Can!U6)*100),"..",(U6/NGDP_Can!U6)*100)</f>
        <v>70.292258334512482</v>
      </c>
      <c r="V32" s="24">
        <f>IF(ISERROR((V6/NGDP_Can!V6)*100),"..",(V6/NGDP_Can!V6)*100)</f>
        <v>60.826718962753482</v>
      </c>
      <c r="W32" s="24">
        <f>IF(ISERROR((W6/NGDP_Can!W6)*100),"..",(W6/NGDP_Can!W6)*100)</f>
        <v>49.59405279423278</v>
      </c>
      <c r="X32" s="24">
        <f>IF(ISERROR((X6/NGDP_Can!X6)*100),"..",(X6/NGDP_Can!X6)*100)</f>
        <v>27.098002286387331</v>
      </c>
      <c r="Y32" s="11" t="str">
        <f>IF(ISERROR((Y6/NGDP_Can!Y6)*100),"..",(Y6/NGDP_Can!Y6)*100)</f>
        <v>..</v>
      </c>
    </row>
    <row r="33" spans="1:25">
      <c r="A33" s="5">
        <v>1999</v>
      </c>
      <c r="B33" s="28">
        <f>IF(ISERROR((B7/NGDP_Can!B7)*100),"..",(B7/NGDP_Can!B7)*100)</f>
        <v>58.813416108383812</v>
      </c>
      <c r="C33" s="22">
        <f>IF(ISERROR((C7/NGDP_Can!C7)*100),"..",(C7/NGDP_Can!C7)*100)</f>
        <v>51.207286492185865</v>
      </c>
      <c r="D33" s="24">
        <f>IF(ISERROR((D7/NGDP_Can!D7)*100),"..",(D7/NGDP_Can!D7)*100)</f>
        <v>41.897561181175092</v>
      </c>
      <c r="E33" s="24">
        <f>IF(ISERROR((E7/NGDP_Can!E7)*100),"..",(E7/NGDP_Can!E7)*100)</f>
        <v>26.425489356185988</v>
      </c>
      <c r="F33" s="24">
        <f>IF(ISERROR((F7/NGDP_Can!F7)*100),"..",(F7/NGDP_Can!F7)*100)</f>
        <v>23.796192356190762</v>
      </c>
      <c r="G33" s="24">
        <f>IF(ISERROR((G7/NGDP_Can!G7)*100),"..",(G7/NGDP_Can!G7)*100)</f>
        <v>82.844562399702141</v>
      </c>
      <c r="H33" s="24">
        <f>IF(ISERROR((H7/NGDP_Can!H7)*100),"..",(H7/NGDP_Can!H7)*100)</f>
        <v>52.896314026307287</v>
      </c>
      <c r="I33" s="24">
        <f>IF(ISERROR((I7/NGDP_Can!I7)*100),"..",(I7/NGDP_Can!I7)*100)</f>
        <v>53.032478289013277</v>
      </c>
      <c r="J33" s="23">
        <f>IF(ISERROR((J7/NGDP_Can!J7)*100),"..",(J7/NGDP_Can!J7)*100)</f>
        <v>52.81080317065949</v>
      </c>
      <c r="K33" s="24">
        <f>IF(ISERROR((K7/NGDP_Can!K7)*100),"..",(K7/NGDP_Can!K7)*100)</f>
        <v>64.576168139382958</v>
      </c>
      <c r="L33" s="24">
        <f>IF(ISERROR((L7/NGDP_Can!L7)*100),"..",(L7/NGDP_Can!L7)*100)</f>
        <v>69.296644236389554</v>
      </c>
      <c r="M33" s="24">
        <f>IF(ISERROR((M7/NGDP_Can!M7)*100),"..",(M7/NGDP_Can!M7)*100)</f>
        <v>78.936274862881518</v>
      </c>
      <c r="N33" s="24">
        <f>IF(ISERROR((N7/NGDP_Can!N7)*100),"..",(N7/NGDP_Can!N7)*100)</f>
        <v>67.638840039463787</v>
      </c>
      <c r="O33" s="24">
        <f>IF(ISERROR((O7/NGDP_Can!O7)*100),"..",(O7/NGDP_Can!O7)*100)</f>
        <v>50.376161696197663</v>
      </c>
      <c r="P33" s="24">
        <f>IF(ISERROR((P7/NGDP_Can!P7)*100),"..",(P7/NGDP_Can!P7)*100)</f>
        <v>43.986681489681153</v>
      </c>
      <c r="Q33" s="24">
        <f>IF(ISERROR((Q7/NGDP_Can!Q7)*100),"..",(Q7/NGDP_Can!Q7)*100)</f>
        <v>82.126069467249621</v>
      </c>
      <c r="R33" s="24">
        <f>IF(ISERROR((R7/NGDP_Can!R7)*100),"..",(R7/NGDP_Can!R7)*100)</f>
        <v>78.75471451143919</v>
      </c>
      <c r="S33" s="24">
        <f>IF(ISERROR((S7/NGDP_Can!S7)*100),"..",(S7/NGDP_Can!S7)*100)</f>
        <v>75.256160641914619</v>
      </c>
      <c r="T33" s="24">
        <f>IF(ISERROR((T7/NGDP_Can!T7)*100),"..",(T7/NGDP_Can!T7)*100)</f>
        <v>77.024345812129127</v>
      </c>
      <c r="U33" s="23">
        <f>IF(ISERROR((U7/NGDP_Can!U7)*100),"..",(U7/NGDP_Can!U7)*100)</f>
        <v>69.776846909579888</v>
      </c>
      <c r="V33" s="24">
        <f>IF(ISERROR((V7/NGDP_Can!V7)*100),"..",(V7/NGDP_Can!V7)*100)</f>
        <v>59.351909491671286</v>
      </c>
      <c r="W33" s="24">
        <f>IF(ISERROR((W7/NGDP_Can!W7)*100),"..",(W7/NGDP_Can!W7)*100)</f>
        <v>45.737392208385579</v>
      </c>
      <c r="X33" s="24">
        <f>IF(ISERROR((X7/NGDP_Can!X7)*100),"..",(X7/NGDP_Can!X7)*100)</f>
        <v>23.187404388773384</v>
      </c>
      <c r="Y33" s="11" t="str">
        <f>IF(ISERROR((Y7/NGDP_Can!Y7)*100),"..",(Y7/NGDP_Can!Y7)*100)</f>
        <v>..</v>
      </c>
    </row>
    <row r="34" spans="1:25">
      <c r="A34" s="5">
        <v>2000</v>
      </c>
      <c r="B34" s="28">
        <f>IF(ISERROR((B8/NGDP_Can!B8)*100),"..",(B8/NGDP_Can!B8)*100)</f>
        <v>57.407709780676186</v>
      </c>
      <c r="C34" s="22">
        <f>IF(ISERROR((C8/NGDP_Can!C8)*100),"..",(C8/NGDP_Can!C8)*100)</f>
        <v>47.23018486978043</v>
      </c>
      <c r="D34" s="24">
        <f>IF(ISERROR((D8/NGDP_Can!D8)*100),"..",(D8/NGDP_Can!D8)*100)</f>
        <v>42.518745581791421</v>
      </c>
      <c r="E34" s="24">
        <f>IF(ISERROR((E8/NGDP_Can!E8)*100),"..",(E8/NGDP_Can!E8)*100)</f>
        <v>16.826743914391329</v>
      </c>
      <c r="F34" s="24">
        <f>IF(ISERROR((F8/NGDP_Can!F8)*100),"..",(F8/NGDP_Can!F8)*100)</f>
        <v>23.50437106937293</v>
      </c>
      <c r="G34" s="24">
        <f>IF(ISERROR((G8/NGDP_Can!G8)*100),"..",(G8/NGDP_Can!G8)*100)</f>
        <v>82.974916884361264</v>
      </c>
      <c r="H34" s="24">
        <f>IF(ISERROR((H8/NGDP_Can!H8)*100),"..",(H8/NGDP_Can!H8)*100)</f>
        <v>51.518933570147432</v>
      </c>
      <c r="I34" s="24">
        <f>IF(ISERROR((I8/NGDP_Can!I8)*100),"..",(I8/NGDP_Can!I8)*100)</f>
        <v>48.821398718080928</v>
      </c>
      <c r="J34" s="23">
        <f>IF(ISERROR((J8/NGDP_Can!J8)*100),"..",(J8/NGDP_Can!J8)*100)</f>
        <v>53.290043350868146</v>
      </c>
      <c r="K34" s="24">
        <f>IF(ISERROR((K8/NGDP_Can!K8)*100),"..",(K8/NGDP_Can!K8)*100)</f>
        <v>65.736401501872805</v>
      </c>
      <c r="L34" s="24">
        <f>IF(ISERROR((L8/NGDP_Can!L8)*100),"..",(L8/NGDP_Can!L8)*100)</f>
        <v>70.11627641913843</v>
      </c>
      <c r="M34" s="24">
        <f>IF(ISERROR((M8/NGDP_Can!M8)*100),"..",(M8/NGDP_Can!M8)*100)</f>
        <v>78.225609188182844</v>
      </c>
      <c r="N34" s="24">
        <f>IF(ISERROR((N8/NGDP_Can!N8)*100),"..",(N8/NGDP_Can!N8)*100)</f>
        <v>67.898453766704563</v>
      </c>
      <c r="O34" s="24">
        <f>IF(ISERROR((O8/NGDP_Can!O8)*100),"..",(O8/NGDP_Can!O8)*100)</f>
        <v>52.900035492845902</v>
      </c>
      <c r="P34" s="24">
        <f>IF(ISERROR((P8/NGDP_Can!P8)*100),"..",(P8/NGDP_Can!P8)*100)</f>
        <v>46.194623823700809</v>
      </c>
      <c r="Q34" s="24">
        <f>IF(ISERROR((Q8/NGDP_Can!Q8)*100),"..",(Q8/NGDP_Can!Q8)*100)</f>
        <v>83.021387130775665</v>
      </c>
      <c r="R34" s="24">
        <f>IF(ISERROR((R8/NGDP_Can!R8)*100),"..",(R8/NGDP_Can!R8)*100)</f>
        <v>78.903720288510172</v>
      </c>
      <c r="S34" s="24">
        <f>IF(ISERROR((S8/NGDP_Can!S8)*100),"..",(S8/NGDP_Can!S8)*100)</f>
        <v>74.781926612978353</v>
      </c>
      <c r="T34" s="24">
        <f>IF(ISERROR((T8/NGDP_Can!T8)*100),"..",(T8/NGDP_Can!T8)*100)</f>
        <v>78.49020119291022</v>
      </c>
      <c r="U34" s="23">
        <f>IF(ISERROR((U8/NGDP_Can!U8)*100),"..",(U8/NGDP_Can!U8)*100)</f>
        <v>70.166930058409633</v>
      </c>
      <c r="V34" s="24">
        <f>IF(ISERROR((V8/NGDP_Can!V8)*100),"..",(V8/NGDP_Can!V8)*100)</f>
        <v>57.849653728200337</v>
      </c>
      <c r="W34" s="24">
        <f>IF(ISERROR((W8/NGDP_Can!W8)*100),"..",(W8/NGDP_Can!W8)*100)</f>
        <v>41.147473234830215</v>
      </c>
      <c r="X34" s="24">
        <f>IF(ISERROR((X8/NGDP_Can!X8)*100),"..",(X8/NGDP_Can!X8)*100)</f>
        <v>17.285416363315573</v>
      </c>
      <c r="Y34" s="11" t="str">
        <f>IF(ISERROR((Y8/NGDP_Can!Y8)*100),"..",(Y8/NGDP_Can!Y8)*100)</f>
        <v>..</v>
      </c>
    </row>
    <row r="35" spans="1:25">
      <c r="A35" s="5">
        <v>2001</v>
      </c>
      <c r="B35" s="28">
        <f>IF(ISERROR((B9/NGDP_Can!B9)*100),"..",(B9/NGDP_Can!B9)*100)</f>
        <v>58.061461412389669</v>
      </c>
      <c r="C35" s="22">
        <f>IF(ISERROR((C9/NGDP_Can!C9)*100),"..",(C9/NGDP_Can!C9)*100)</f>
        <v>49.098467922620372</v>
      </c>
      <c r="D35" s="24">
        <f>IF(ISERROR((D9/NGDP_Can!D9)*100),"..",(D9/NGDP_Can!D9)*100)</f>
        <v>42.401442546545184</v>
      </c>
      <c r="E35" s="24">
        <f>IF(ISERROR((E9/NGDP_Can!E9)*100),"..",(E9/NGDP_Can!E9)*100)</f>
        <v>19.690208794759737</v>
      </c>
      <c r="F35" s="24">
        <f>IF(ISERROR((F9/NGDP_Can!F9)*100),"..",(F9/NGDP_Can!F9)*100)</f>
        <v>23.376368807611307</v>
      </c>
      <c r="G35" s="24">
        <f>IF(ISERROR((G9/NGDP_Can!G9)*100),"..",(G9/NGDP_Can!G9)*100)</f>
        <v>80.133750598523918</v>
      </c>
      <c r="H35" s="24">
        <f>IF(ISERROR((H9/NGDP_Can!H9)*100),"..",(H9/NGDP_Can!H9)*100)</f>
        <v>54.164262212445635</v>
      </c>
      <c r="I35" s="24">
        <f>IF(ISERROR((I9/NGDP_Can!I9)*100),"..",(I9/NGDP_Can!I9)*100)</f>
        <v>48.40654785241815</v>
      </c>
      <c r="J35" s="23">
        <f>IF(ISERROR((J9/NGDP_Can!J9)*100),"..",(J9/NGDP_Can!J9)*100)</f>
        <v>58.477819942995879</v>
      </c>
      <c r="K35" s="24">
        <f>IF(ISERROR((K9/NGDP_Can!K9)*100),"..",(K9/NGDP_Can!K9)*100)</f>
        <v>64.902129182559648</v>
      </c>
      <c r="L35" s="24">
        <f>IF(ISERROR((L9/NGDP_Can!L9)*100),"..",(L9/NGDP_Can!L9)*100)</f>
        <v>69.94850130955227</v>
      </c>
      <c r="M35" s="24">
        <f>IF(ISERROR((M9/NGDP_Can!M9)*100),"..",(M9/NGDP_Can!M9)*100)</f>
        <v>74.94139033873634</v>
      </c>
      <c r="N35" s="24">
        <f>IF(ISERROR((N9/NGDP_Can!N9)*100),"..",(N9/NGDP_Can!N9)*100)</f>
        <v>66.593430462310224</v>
      </c>
      <c r="O35" s="24">
        <f>IF(ISERROR((O9/NGDP_Can!O9)*100),"..",(O9/NGDP_Can!O9)*100)</f>
        <v>51.946812199744976</v>
      </c>
      <c r="P35" s="24">
        <f>IF(ISERROR((P9/NGDP_Can!P9)*100),"..",(P9/NGDP_Can!P9)*100)</f>
        <v>45.447494975833692</v>
      </c>
      <c r="Q35" s="24">
        <f>IF(ISERROR((Q9/NGDP_Can!Q9)*100),"..",(Q9/NGDP_Can!Q9)*100)</f>
        <v>84.34013808074296</v>
      </c>
      <c r="R35" s="24">
        <f>IF(ISERROR((R9/NGDP_Can!R9)*100),"..",(R9/NGDP_Can!R9)*100)</f>
        <v>77.409745642711542</v>
      </c>
      <c r="S35" s="24">
        <f>IF(ISERROR((S9/NGDP_Can!S9)*100),"..",(S9/NGDP_Can!S9)*100)</f>
        <v>74.796746694393462</v>
      </c>
      <c r="T35" s="24">
        <f>IF(ISERROR((T9/NGDP_Can!T9)*100),"..",(T9/NGDP_Can!T9)*100)</f>
        <v>78.161924224964608</v>
      </c>
      <c r="U35" s="23">
        <f>IF(ISERROR((U9/NGDP_Can!U9)*100),"..",(U9/NGDP_Can!U9)*100)</f>
        <v>69.792011527259817</v>
      </c>
      <c r="V35" s="24">
        <f>IF(ISERROR((V9/NGDP_Can!V9)*100),"..",(V9/NGDP_Can!V9)*100)</f>
        <v>58.536137295005318</v>
      </c>
      <c r="W35" s="24">
        <f>IF(ISERROR((W9/NGDP_Can!W9)*100),"..",(W9/NGDP_Can!W9)*100)</f>
        <v>43.347806953587344</v>
      </c>
      <c r="X35" s="24">
        <f>IF(ISERROR((X9/NGDP_Can!X9)*100),"..",(X9/NGDP_Can!X9)*100)</f>
        <v>18.826758323990319</v>
      </c>
      <c r="Y35" s="11" t="str">
        <f>IF(ISERROR((Y9/NGDP_Can!Y9)*100),"..",(Y9/NGDP_Can!Y9)*100)</f>
        <v>..</v>
      </c>
    </row>
    <row r="36" spans="1:25">
      <c r="A36" s="5">
        <v>2002</v>
      </c>
      <c r="B36" s="28">
        <f>IF(ISERROR((B10/NGDP_Can!B10)*100),"..",(B10/NGDP_Can!B10)*100)</f>
        <v>58.269847471935776</v>
      </c>
      <c r="C36" s="22">
        <f>IF(ISERROR((C10/NGDP_Can!C10)*100),"..",(C10/NGDP_Can!C10)*100)</f>
        <v>50.143784111054359</v>
      </c>
      <c r="D36" s="24">
        <f>IF(ISERROR((D10/NGDP_Can!D10)*100),"..",(D10/NGDP_Can!D10)*100)</f>
        <v>40.401569552275717</v>
      </c>
      <c r="E36" s="24">
        <f>IF(ISERROR((E10/NGDP_Can!E10)*100),"..",(E10/NGDP_Can!E10)*100)</f>
        <v>21.691995852983968</v>
      </c>
      <c r="F36" s="24">
        <f>IF(ISERROR((F10/NGDP_Can!F10)*100),"..",(F10/NGDP_Can!F10)*100)</f>
        <v>23.693057581359071</v>
      </c>
      <c r="G36" s="24">
        <f>IF(ISERROR((G10/NGDP_Can!G10)*100),"..",(G10/NGDP_Can!G10)*100)</f>
        <v>78.453498919659097</v>
      </c>
      <c r="H36" s="24">
        <f>IF(ISERROR((H10/NGDP_Can!H10)*100),"..",(H10/NGDP_Can!H10)*100)</f>
        <v>54.682470342399128</v>
      </c>
      <c r="I36" s="24">
        <f>IF(ISERROR((I10/NGDP_Can!I10)*100),"..",(I10/NGDP_Can!I10)*100)</f>
        <v>49.883060251586983</v>
      </c>
      <c r="J36" s="23">
        <f>IF(ISERROR((J10/NGDP_Can!J10)*100),"..",(J10/NGDP_Can!J10)*100)</f>
        <v>58.147742960957949</v>
      </c>
      <c r="K36" s="24">
        <f>IF(ISERROR((K10/NGDP_Can!K10)*100),"..",(K10/NGDP_Can!K10)*100)</f>
        <v>64.194245525336214</v>
      </c>
      <c r="L36" s="24">
        <f>IF(ISERROR((L10/NGDP_Can!L10)*100),"..",(L10/NGDP_Can!L10)*100)</f>
        <v>69.140784474564086</v>
      </c>
      <c r="M36" s="24">
        <f>IF(ISERROR((M10/NGDP_Can!M10)*100),"..",(M10/NGDP_Can!M10)*100)</f>
        <v>73.340982234051125</v>
      </c>
      <c r="N36" s="24">
        <f>IF(ISERROR((N10/NGDP_Can!N10)*100),"..",(N10/NGDP_Can!N10)*100)</f>
        <v>66.644029915834906</v>
      </c>
      <c r="O36" s="24">
        <f>IF(ISERROR((O10/NGDP_Can!O10)*100),"..",(O10/NGDP_Can!O10)*100)</f>
        <v>50.062994477182187</v>
      </c>
      <c r="P36" s="24">
        <f>IF(ISERROR((P10/NGDP_Can!P10)*100),"..",(P10/NGDP_Can!P10)*100)</f>
        <v>45.260560774842823</v>
      </c>
      <c r="Q36" s="24">
        <f>IF(ISERROR((Q10/NGDP_Can!Q10)*100),"..",(Q10/NGDP_Can!Q10)*100)</f>
        <v>82.689622700128865</v>
      </c>
      <c r="R36" s="24">
        <f>IF(ISERROR((R10/NGDP_Can!R10)*100),"..",(R10/NGDP_Can!R10)*100)</f>
        <v>76.282419007260387</v>
      </c>
      <c r="S36" s="24">
        <f>IF(ISERROR((S10/NGDP_Can!S10)*100),"..",(S10/NGDP_Can!S10)*100)</f>
        <v>74.064255406584891</v>
      </c>
      <c r="T36" s="24">
        <f>IF(ISERROR((T10/NGDP_Can!T10)*100),"..",(T10/NGDP_Can!T10)*100)</f>
        <v>77.419212706621948</v>
      </c>
      <c r="U36" s="23">
        <f>IF(ISERROR((U10/NGDP_Can!U10)*100),"..",(U10/NGDP_Can!U10)*100)</f>
        <v>69.223120735569395</v>
      </c>
      <c r="V36" s="24">
        <f>IF(ISERROR((V10/NGDP_Can!V10)*100),"..",(V10/NGDP_Can!V10)*100)</f>
        <v>58.767771652230074</v>
      </c>
      <c r="W36" s="24">
        <f>IF(ISERROR((W10/NGDP_Can!W10)*100),"..",(W10/NGDP_Can!W10)*100)</f>
        <v>44.774217878483988</v>
      </c>
      <c r="X36" s="24">
        <f>IF(ISERROR((X10/NGDP_Can!X10)*100),"..",(X10/NGDP_Can!X10)*100)</f>
        <v>20.429768824768466</v>
      </c>
      <c r="Y36" s="11" t="str">
        <f>IF(ISERROR((Y10/NGDP_Can!Y10)*100),"..",(Y10/NGDP_Can!Y10)*100)</f>
        <v>..</v>
      </c>
    </row>
    <row r="37" spans="1:25">
      <c r="A37" s="5">
        <v>2003</v>
      </c>
      <c r="B37" s="28">
        <f>IF(ISERROR((B11/NGDP_Can!B11)*100),"..",(B11/NGDP_Can!B11)*100)</f>
        <v>57.253182114554882</v>
      </c>
      <c r="C37" s="22">
        <f>IF(ISERROR((C11/NGDP_Can!C11)*100),"..",(C11/NGDP_Can!C11)*100)</f>
        <v>48.879245348196051</v>
      </c>
      <c r="D37" s="24">
        <f>IF(ISERROR((D11/NGDP_Can!D11)*100),"..",(D11/NGDP_Can!D11)*100)</f>
        <v>41.918429396962118</v>
      </c>
      <c r="E37" s="24">
        <f>IF(ISERROR((E11/NGDP_Can!E11)*100),"..",(E11/NGDP_Can!E11)*100)</f>
        <v>17.451635747010947</v>
      </c>
      <c r="F37" s="24">
        <f>IF(ISERROR((F11/NGDP_Can!F11)*100),"..",(F11/NGDP_Can!F11)*100)</f>
        <v>23.905559874889537</v>
      </c>
      <c r="G37" s="24">
        <f>IF(ISERROR((G11/NGDP_Can!G11)*100),"..",(G11/NGDP_Can!G11)*100)</f>
        <v>76.638766482742128</v>
      </c>
      <c r="H37" s="24">
        <f>IF(ISERROR((H11/NGDP_Can!H11)*100),"..",(H11/NGDP_Can!H11)*100)</f>
        <v>56.887232892568541</v>
      </c>
      <c r="I37" s="24">
        <f>IF(ISERROR((I11/NGDP_Can!I11)*100),"..",(I11/NGDP_Can!I11)*100)</f>
        <v>52.517954943114574</v>
      </c>
      <c r="J37" s="23">
        <f>IF(ISERROR((J11/NGDP_Can!J11)*100),"..",(J11/NGDP_Can!J11)*100)</f>
        <v>60.124146403129743</v>
      </c>
      <c r="K37" s="24">
        <f>IF(ISERROR((K11/NGDP_Can!K11)*100),"..",(K11/NGDP_Can!K11)*100)</f>
        <v>63.431809875446319</v>
      </c>
      <c r="L37" s="24">
        <f>IF(ISERROR((L11/NGDP_Can!L11)*100),"..",(L11/NGDP_Can!L11)*100)</f>
        <v>66.318696573569554</v>
      </c>
      <c r="M37" s="24">
        <f>IF(ISERROR((M11/NGDP_Can!M11)*100),"..",(M11/NGDP_Can!M11)*100)</f>
        <v>71.907491479057413</v>
      </c>
      <c r="N37" s="24">
        <f>IF(ISERROR((N11/NGDP_Can!N11)*100),"..",(N11/NGDP_Can!N11)*100)</f>
        <v>67.905844702488281</v>
      </c>
      <c r="O37" s="24">
        <f>IF(ISERROR((O11/NGDP_Can!O11)*100),"..",(O11/NGDP_Can!O11)*100)</f>
        <v>48.990167415071021</v>
      </c>
      <c r="P37" s="24">
        <f>IF(ISERROR((P11/NGDP_Can!P11)*100),"..",(P11/NGDP_Can!P11)*100)</f>
        <v>44.594572809764387</v>
      </c>
      <c r="Q37" s="24">
        <f>IF(ISERROR((Q11/NGDP_Can!Q11)*100),"..",(Q11/NGDP_Can!Q11)*100)</f>
        <v>81.844186602049859</v>
      </c>
      <c r="R37" s="24">
        <f>IF(ISERROR((R11/NGDP_Can!R11)*100),"..",(R11/NGDP_Can!R11)*100)</f>
        <v>75.968360831244951</v>
      </c>
      <c r="S37" s="24">
        <f>IF(ISERROR((S11/NGDP_Can!S11)*100),"..",(S11/NGDP_Can!S11)*100)</f>
        <v>73.93327395517116</v>
      </c>
      <c r="T37" s="24">
        <f>IF(ISERROR((T11/NGDP_Can!T11)*100),"..",(T11/NGDP_Can!T11)*100)</f>
        <v>77.227828290542462</v>
      </c>
      <c r="U37" s="23">
        <f>IF(ISERROR((U11/NGDP_Can!U11)*100),"..",(U11/NGDP_Can!U11)*100)</f>
        <v>68.92123852107467</v>
      </c>
      <c r="V37" s="24">
        <f>IF(ISERROR((V11/NGDP_Can!V11)*100),"..",(V11/NGDP_Can!V11)*100)</f>
        <v>57.701885810148731</v>
      </c>
      <c r="W37" s="24">
        <f>IF(ISERROR((W11/NGDP_Can!W11)*100),"..",(W11/NGDP_Can!W11)*100)</f>
        <v>43.418030622059369</v>
      </c>
      <c r="X37" s="24">
        <f>IF(ISERROR((X11/NGDP_Can!X11)*100),"..",(X11/NGDP_Can!X11)*100)</f>
        <v>18.221269767124756</v>
      </c>
      <c r="Y37" s="11" t="str">
        <f>IF(ISERROR((Y11/NGDP_Can!Y11)*100),"..",(Y11/NGDP_Can!Y11)*100)</f>
        <v>..</v>
      </c>
    </row>
    <row r="38" spans="1:25">
      <c r="A38" s="5">
        <v>2004</v>
      </c>
      <c r="B38" s="28">
        <f>IF(ISERROR((B12/NGDP_Can!B12)*100),"..",(B12/NGDP_Can!B12)*100)</f>
        <v>56.842266182080991</v>
      </c>
      <c r="C38" s="22">
        <f>IF(ISERROR((C12/NGDP_Can!C12)*100),"..",(C12/NGDP_Can!C12)*100)</f>
        <v>48.256809479392196</v>
      </c>
      <c r="D38" s="24">
        <f>IF(ISERROR((D12/NGDP_Can!D12)*100),"..",(D12/NGDP_Can!D12)*100)</f>
        <v>39.809204834865149</v>
      </c>
      <c r="E38" s="24">
        <f>IF(ISERROR((E12/NGDP_Can!E12)*100),"..",(E12/NGDP_Can!E12)*100)</f>
        <v>16.563654796272761</v>
      </c>
      <c r="F38" s="24">
        <f>IF(ISERROR((F12/NGDP_Can!F12)*100),"..",(F12/NGDP_Can!F12)*100)</f>
        <v>26.474993779120155</v>
      </c>
      <c r="G38" s="24">
        <f>IF(ISERROR((G12/NGDP_Can!G12)*100),"..",(G12/NGDP_Can!G12)*100)</f>
        <v>74.638342020810811</v>
      </c>
      <c r="H38" s="24">
        <f>IF(ISERROR((H12/NGDP_Can!H12)*100),"..",(H12/NGDP_Can!H12)*100)</f>
        <v>57.709117201241142</v>
      </c>
      <c r="I38" s="24">
        <f>IF(ISERROR((I12/NGDP_Can!I12)*100),"..",(I12/NGDP_Can!I12)*100)</f>
        <v>54.093682113378804</v>
      </c>
      <c r="J38" s="23">
        <f>IF(ISERROR((J12/NGDP_Can!J12)*100),"..",(J12/NGDP_Can!J12)*100)</f>
        <v>60.323025953890451</v>
      </c>
      <c r="K38" s="24">
        <f>IF(ISERROR((K12/NGDP_Can!K12)*100),"..",(K12/NGDP_Can!K12)*100)</f>
        <v>63.236550175321305</v>
      </c>
      <c r="L38" s="24">
        <f>IF(ISERROR((L12/NGDP_Can!L12)*100),"..",(L12/NGDP_Can!L12)*100)</f>
        <v>64.703216775201923</v>
      </c>
      <c r="M38" s="24">
        <f>IF(ISERROR((M12/NGDP_Can!M12)*100),"..",(M12/NGDP_Can!M12)*100)</f>
        <v>72.154061979623222</v>
      </c>
      <c r="N38" s="24">
        <f>IF(ISERROR((N12/NGDP_Can!N12)*100),"..",(N12/NGDP_Can!N12)*100)</f>
        <v>69.156802675219296</v>
      </c>
      <c r="O38" s="24">
        <f>IF(ISERROR((O12/NGDP_Can!O12)*100),"..",(O12/NGDP_Can!O12)*100)</f>
        <v>47.530084834491284</v>
      </c>
      <c r="P38" s="24">
        <f>IF(ISERROR((P12/NGDP_Can!P12)*100),"..",(P12/NGDP_Can!P12)*100)</f>
        <v>45.175992580495048</v>
      </c>
      <c r="Q38" s="24">
        <f>IF(ISERROR((Q12/NGDP_Can!Q12)*100),"..",(Q12/NGDP_Can!Q12)*100)</f>
        <v>81.373427476843744</v>
      </c>
      <c r="R38" s="24">
        <f>IF(ISERROR((R12/NGDP_Can!R12)*100),"..",(R12/NGDP_Can!R12)*100)</f>
        <v>75.918069668916928</v>
      </c>
      <c r="S38" s="24">
        <f>IF(ISERROR((S12/NGDP_Can!S12)*100),"..",(S12/NGDP_Can!S12)*100)</f>
        <v>73.596721355969009</v>
      </c>
      <c r="T38" s="24">
        <f>IF(ISERROR((T12/NGDP_Can!T12)*100),"..",(T12/NGDP_Can!T12)*100)</f>
        <v>77.137340003410301</v>
      </c>
      <c r="U38" s="23">
        <f>IF(ISERROR((U12/NGDP_Can!U12)*100),"..",(U12/NGDP_Can!U12)*100)</f>
        <v>68.266639578598074</v>
      </c>
      <c r="V38" s="24">
        <f>IF(ISERROR((V12/NGDP_Can!V12)*100),"..",(V12/NGDP_Can!V12)*100)</f>
        <v>57.330272052605523</v>
      </c>
      <c r="W38" s="24">
        <f>IF(ISERROR((W12/NGDP_Can!W12)*100),"..",(W12/NGDP_Can!W12)*100)</f>
        <v>43.010433726866403</v>
      </c>
      <c r="X38" s="24">
        <f>IF(ISERROR((X12/NGDP_Can!X12)*100),"..",(X12/NGDP_Can!X12)*100)</f>
        <v>18.46967341185546</v>
      </c>
      <c r="Y38" s="11" t="str">
        <f>IF(ISERROR((Y12/NGDP_Can!Y12)*100),"..",(Y12/NGDP_Can!Y12)*100)</f>
        <v>..</v>
      </c>
    </row>
    <row r="39" spans="1:25">
      <c r="A39" s="5">
        <v>2005</v>
      </c>
      <c r="B39" s="28">
        <f>IF(ISERROR((B13/NGDP_Can!B13)*100),"..",(B13/NGDP_Can!B13)*100)</f>
        <v>56.123735912846747</v>
      </c>
      <c r="C39" s="22">
        <f>IF(ISERROR((C13/NGDP_Can!C13)*100),"..",(C13/NGDP_Can!C13)*100)</f>
        <v>47.29030287448078</v>
      </c>
      <c r="D39" s="24">
        <f>IF(ISERROR((D13/NGDP_Can!D13)*100),"..",(D13/NGDP_Can!D13)*100)</f>
        <v>44.343842596599593</v>
      </c>
      <c r="E39" s="24">
        <f>IF(ISERROR((E13/NGDP_Can!E13)*100),"..",(E13/NGDP_Can!E13)*100)</f>
        <v>15.313672285865229</v>
      </c>
      <c r="F39" s="24">
        <f>IF(ISERROR((F13/NGDP_Can!F13)*100),"..",(F13/NGDP_Can!F13)*100)</f>
        <v>25.365647714694422</v>
      </c>
      <c r="G39" s="24">
        <f>IF(ISERROR((G13/NGDP_Can!G13)*100),"..",(G13/NGDP_Can!G13)*100)</f>
        <v>73.747672980766168</v>
      </c>
      <c r="H39" s="24">
        <f>IF(ISERROR((H13/NGDP_Can!H13)*100),"..",(H13/NGDP_Can!H13)*100)</f>
        <v>59.654201905730773</v>
      </c>
      <c r="I39" s="24">
        <f>IF(ISERROR((I13/NGDP_Can!I13)*100),"..",(I13/NGDP_Can!I13)*100)</f>
        <v>55.812931908379056</v>
      </c>
      <c r="J39" s="23">
        <f>IF(ISERROR((J13/NGDP_Can!J13)*100),"..",(J13/NGDP_Can!J13)*100)</f>
        <v>62.462796193276404</v>
      </c>
      <c r="K39" s="24">
        <f>IF(ISERROR((K13/NGDP_Can!K13)*100),"..",(K13/NGDP_Can!K13)*100)</f>
        <v>62.812966986361708</v>
      </c>
      <c r="L39" s="24">
        <f>IF(ISERROR((L13/NGDP_Can!L13)*100),"..",(L13/NGDP_Can!L13)*100)</f>
        <v>64.037347184582572</v>
      </c>
      <c r="M39" s="24">
        <f>IF(ISERROR((M13/NGDP_Can!M13)*100),"..",(M13/NGDP_Can!M13)*100)</f>
        <v>71.088124969840067</v>
      </c>
      <c r="N39" s="24">
        <f>IF(ISERROR((N13/NGDP_Can!N13)*100),"..",(N13/NGDP_Can!N13)*100)</f>
        <v>64.735801169225567</v>
      </c>
      <c r="O39" s="24">
        <f>IF(ISERROR((O13/NGDP_Can!O13)*100),"..",(O13/NGDP_Can!O13)*100)</f>
        <v>47.068362063956236</v>
      </c>
      <c r="P39" s="24">
        <f>IF(ISERROR((P13/NGDP_Can!P13)*100),"..",(P13/NGDP_Can!P13)*100)</f>
        <v>45.678694715493975</v>
      </c>
      <c r="Q39" s="24">
        <f>IF(ISERROR((Q13/NGDP_Can!Q13)*100),"..",(Q13/NGDP_Can!Q13)*100)</f>
        <v>81.373550231299518</v>
      </c>
      <c r="R39" s="24">
        <f>IF(ISERROR((R13/NGDP_Can!R13)*100),"..",(R13/NGDP_Can!R13)*100)</f>
        <v>75.795149879318942</v>
      </c>
      <c r="S39" s="24">
        <f>IF(ISERROR((S13/NGDP_Can!S13)*100),"..",(S13/NGDP_Can!S13)*100)</f>
        <v>73.109341256932154</v>
      </c>
      <c r="T39" s="24">
        <f>IF(ISERROR((T13/NGDP_Can!T13)*100),"..",(T13/NGDP_Can!T13)*100)</f>
        <v>77.117251004224656</v>
      </c>
      <c r="U39" s="23">
        <f>IF(ISERROR((U13/NGDP_Can!U13)*100),"..",(U13/NGDP_Can!U13)*100)</f>
        <v>68.890511404319284</v>
      </c>
      <c r="V39" s="24">
        <f>IF(ISERROR((V13/NGDP_Can!V13)*100),"..",(V13/NGDP_Can!V13)*100)</f>
        <v>56.431174598269266</v>
      </c>
      <c r="W39" s="24">
        <f>IF(ISERROR((W13/NGDP_Can!W13)*100),"..",(W13/NGDP_Can!W13)*100)</f>
        <v>41.356970300670767</v>
      </c>
      <c r="X39" s="24">
        <f>IF(ISERROR((X13/NGDP_Can!X13)*100),"..",(X13/NGDP_Can!X13)*100)</f>
        <v>17.083010380067908</v>
      </c>
      <c r="Y39" s="11" t="str">
        <f>IF(ISERROR((Y13/NGDP_Can!Y13)*100),"..",(Y13/NGDP_Can!Y13)*100)</f>
        <v>..</v>
      </c>
    </row>
    <row r="40" spans="1:25">
      <c r="A40" s="5">
        <v>2006</v>
      </c>
      <c r="B40" s="28">
        <f>IF(ISERROR((B14/NGDP_Can!B14)*100),"..",(B14/NGDP_Can!B14)*100)</f>
        <v>56.690458310413206</v>
      </c>
      <c r="C40" s="22">
        <f>IF(ISERROR((C14/NGDP_Can!C14)*100),"..",(C14/NGDP_Can!C14)*100)</f>
        <v>48.88106705296385</v>
      </c>
      <c r="D40" s="24">
        <f>IF(ISERROR((D14/NGDP_Can!D14)*100),"..",(D14/NGDP_Can!D14)*100)</f>
        <v>45.850262951269904</v>
      </c>
      <c r="E40" s="24">
        <f>IF(ISERROR((E14/NGDP_Can!E14)*100),"..",(E14/NGDP_Can!E14)*100)</f>
        <v>17.510118981763792</v>
      </c>
      <c r="F40" s="24">
        <f>IF(ISERROR((F14/NGDP_Can!F14)*100),"..",(F14/NGDP_Can!F14)*100)</f>
        <v>27.120119014609788</v>
      </c>
      <c r="G40" s="24">
        <f>IF(ISERROR((G14/NGDP_Can!G14)*100),"..",(G14/NGDP_Can!G14)*100)</f>
        <v>74.883948668470708</v>
      </c>
      <c r="H40" s="24">
        <f>IF(ISERROR((H14/NGDP_Can!H14)*100),"..",(H14/NGDP_Can!H14)*100)</f>
        <v>60.413191585273161</v>
      </c>
      <c r="I40" s="24">
        <f>IF(ISERROR((I14/NGDP_Can!I14)*100),"..",(I14/NGDP_Can!I14)*100)</f>
        <v>55.524697736951452</v>
      </c>
      <c r="J40" s="23">
        <f>IF(ISERROR((J14/NGDP_Can!J14)*100),"..",(J14/NGDP_Can!J14)*100)</f>
        <v>64.014192666605126</v>
      </c>
      <c r="K40" s="24">
        <f>IF(ISERROR((K14/NGDP_Can!K14)*100),"..",(K14/NGDP_Can!K14)*100)</f>
        <v>62.41970287294847</v>
      </c>
      <c r="L40" s="24">
        <f>IF(ISERROR((L14/NGDP_Can!L14)*100),"..",(L14/NGDP_Can!L14)*100)</f>
        <v>62.079174729344921</v>
      </c>
      <c r="M40" s="24">
        <f>IF(ISERROR((M14/NGDP_Can!M14)*100),"..",(M14/NGDP_Can!M14)*100)</f>
        <v>70.907568969396564</v>
      </c>
      <c r="N40" s="24">
        <f>IF(ISERROR((N14/NGDP_Can!N14)*100),"..",(N14/NGDP_Can!N14)*100)</f>
        <v>64.433930890856246</v>
      </c>
      <c r="O40" s="24">
        <f>IF(ISERROR((O14/NGDP_Can!O14)*100),"..",(O14/NGDP_Can!O14)*100)</f>
        <v>46.874770451826279</v>
      </c>
      <c r="P40" s="24">
        <f>IF(ISERROR((P14/NGDP_Can!P14)*100),"..",(P14/NGDP_Can!P14)*100)</f>
        <v>45.686596553602826</v>
      </c>
      <c r="Q40" s="24">
        <f>IF(ISERROR((Q14/NGDP_Can!Q14)*100),"..",(Q14/NGDP_Can!Q14)*100)</f>
        <v>80.242535354427275</v>
      </c>
      <c r="R40" s="24">
        <f>IF(ISERROR((R14/NGDP_Can!R14)*100),"..",(R14/NGDP_Can!R14)*100)</f>
        <v>76.86680715190144</v>
      </c>
      <c r="S40" s="24">
        <f>IF(ISERROR((S14/NGDP_Can!S14)*100),"..",(S14/NGDP_Can!S14)*100)</f>
        <v>71.728510148036335</v>
      </c>
      <c r="T40" s="24">
        <f>IF(ISERROR((T14/NGDP_Can!T14)*100),"..",(T14/NGDP_Can!T14)*100)</f>
        <v>78.640946512056559</v>
      </c>
      <c r="U40" s="23">
        <f>IF(ISERROR((U14/NGDP_Can!U14)*100),"..",(U14/NGDP_Can!U14)*100)</f>
        <v>67.957785298670586</v>
      </c>
      <c r="V40" s="24">
        <f>IF(ISERROR((V14/NGDP_Can!V14)*100),"..",(V14/NGDP_Can!V14)*100)</f>
        <v>56.946851091405193</v>
      </c>
      <c r="W40" s="24">
        <f>IF(ISERROR((W14/NGDP_Can!W14)*100),"..",(W14/NGDP_Can!W14)*100)</f>
        <v>42.230723472276068</v>
      </c>
      <c r="X40" s="24">
        <f>IF(ISERROR((X14/NGDP_Can!X14)*100),"..",(X14/NGDP_Can!X14)*100)</f>
        <v>19.631739084741405</v>
      </c>
      <c r="Y40" s="11" t="str">
        <f>IF(ISERROR((Y14/NGDP_Can!Y14)*100),"..",(Y14/NGDP_Can!Y14)*100)</f>
        <v>..</v>
      </c>
    </row>
    <row r="41" spans="1:25">
      <c r="A41" s="5">
        <v>2007</v>
      </c>
      <c r="B41" s="28">
        <f>IF(ISERROR((B15/NGDP_Can!B15)*100),"..",(B15/NGDP_Can!B15)*100)</f>
        <v>56.820596321054332</v>
      </c>
      <c r="C41" s="22">
        <f>IF(ISERROR((C15/NGDP_Can!C15)*100),"..",(C15/NGDP_Can!C15)*100)</f>
        <v>48.952306207036166</v>
      </c>
      <c r="D41" s="24">
        <f>IF(ISERROR((D15/NGDP_Can!D15)*100),"..",(D15/NGDP_Can!D15)*100)</f>
        <v>43.025858900514812</v>
      </c>
      <c r="E41" s="24">
        <f>IF(ISERROR((E15/NGDP_Can!E15)*100),"..",(E15/NGDP_Can!E15)*100)</f>
        <v>18.314501393915545</v>
      </c>
      <c r="F41" s="24">
        <f>IF(ISERROR((F15/NGDP_Can!F15)*100),"..",(F15/NGDP_Can!F15)*100)</f>
        <v>25.3006169601524</v>
      </c>
      <c r="G41" s="24">
        <f>IF(ISERROR((G15/NGDP_Can!G15)*100),"..",(G15/NGDP_Can!G15)*100)</f>
        <v>74.562449034089724</v>
      </c>
      <c r="H41" s="24">
        <f>IF(ISERROR((H15/NGDP_Can!H15)*100),"..",(H15/NGDP_Can!H15)*100)</f>
        <v>60.381704253938963</v>
      </c>
      <c r="I41" s="24">
        <f>IF(ISERROR((I15/NGDP_Can!I15)*100),"..",(I15/NGDP_Can!I15)*100)</f>
        <v>55.628122349345624</v>
      </c>
      <c r="J41" s="23">
        <f>IF(ISERROR((J15/NGDP_Can!J15)*100),"..",(J15/NGDP_Can!J15)*100)</f>
        <v>63.86421125837051</v>
      </c>
      <c r="K41" s="24">
        <f>IF(ISERROR((K15/NGDP_Can!K15)*100),"..",(K15/NGDP_Can!K15)*100)</f>
        <v>62.515848196540801</v>
      </c>
      <c r="L41" s="24">
        <f>IF(ISERROR((L15/NGDP_Can!L15)*100),"..",(L15/NGDP_Can!L15)*100)</f>
        <v>61.728182010378333</v>
      </c>
      <c r="M41" s="24">
        <f>IF(ISERROR((M15/NGDP_Can!M15)*100),"..",(M15/NGDP_Can!M15)*100)</f>
        <v>69.472862826070283</v>
      </c>
      <c r="N41" s="24">
        <f>IF(ISERROR((N15/NGDP_Can!N15)*100),"..",(N15/NGDP_Can!N15)*100)</f>
        <v>65.122118430905346</v>
      </c>
      <c r="O41" s="24">
        <f>IF(ISERROR((O15/NGDP_Can!O15)*100),"..",(O15/NGDP_Can!O15)*100)</f>
        <v>47.555942547135572</v>
      </c>
      <c r="P41" s="24">
        <f>IF(ISERROR((P15/NGDP_Can!P15)*100),"..",(P15/NGDP_Can!P15)*100)</f>
        <v>45.717155686371044</v>
      </c>
      <c r="Q41" s="24">
        <f>IF(ISERROR((Q15/NGDP_Can!Q15)*100),"..",(Q15/NGDP_Can!Q15)*100)</f>
        <v>80.480793522385611</v>
      </c>
      <c r="R41" s="24">
        <f>IF(ISERROR((R15/NGDP_Can!R15)*100),"..",(R15/NGDP_Can!R15)*100)</f>
        <v>77.201864724211205</v>
      </c>
      <c r="S41" s="24">
        <f>IF(ISERROR((S15/NGDP_Can!S15)*100),"..",(S15/NGDP_Can!S15)*100)</f>
        <v>72.540535044112346</v>
      </c>
      <c r="T41" s="24">
        <f>IF(ISERROR((T15/NGDP_Can!T15)*100),"..",(T15/NGDP_Can!T15)*100)</f>
        <v>78.90759040160215</v>
      </c>
      <c r="U41" s="23">
        <f>IF(ISERROR((U15/NGDP_Can!U15)*100),"..",(U15/NGDP_Can!U15)*100)</f>
        <v>68.302674105165053</v>
      </c>
      <c r="V41" s="24">
        <f>IF(ISERROR((V15/NGDP_Can!V15)*100),"..",(V15/NGDP_Can!V15)*100)</f>
        <v>57.143685456218364</v>
      </c>
      <c r="W41" s="24">
        <f>IF(ISERROR((W15/NGDP_Can!W15)*100),"..",(W15/NGDP_Can!W15)*100)</f>
        <v>41.879197658609172</v>
      </c>
      <c r="X41" s="24">
        <f>IF(ISERROR((X15/NGDP_Can!X15)*100),"..",(X15/NGDP_Can!X15)*100)</f>
        <v>19.949567341851012</v>
      </c>
      <c r="Y41" s="11" t="str">
        <f>IF(ISERROR((Y15/NGDP_Can!Y15)*100),"..",(Y15/NGDP_Can!Y15)*100)</f>
        <v>..</v>
      </c>
    </row>
    <row r="42" spans="1:25">
      <c r="A42" s="5">
        <v>2008</v>
      </c>
      <c r="B42" s="28">
        <f>IF(ISERROR((B16/NGDP_Can!B16)*100),"..",(B16/NGDP_Can!B16)*100)</f>
        <v>55.912356598212362</v>
      </c>
      <c r="C42" s="22">
        <f>IF(ISERROR((C16/NGDP_Can!C16)*100),"..",(C16/NGDP_Can!C16)*100)</f>
        <v>46.379786315896645</v>
      </c>
      <c r="D42" s="24">
        <f>IF(ISERROR((D16/NGDP_Can!D16)*100),"..",(D16/NGDP_Can!D16)*100)</f>
        <v>34.101200116385776</v>
      </c>
      <c r="E42" s="24">
        <f>IF(ISERROR((E16/NGDP_Can!E16)*100),"..",(E16/NGDP_Can!E16)*100)</f>
        <v>15.593800289101395</v>
      </c>
      <c r="F42" s="24">
        <f>IF(ISERROR((F16/NGDP_Can!F16)*100),"..",(F16/NGDP_Can!F16)*100)</f>
        <v>25.54715395309503</v>
      </c>
      <c r="G42" s="24">
        <f>IF(ISERROR((G16/NGDP_Can!G16)*100),"..",(G16/NGDP_Can!G16)*100)</f>
        <v>74.472074066621573</v>
      </c>
      <c r="H42" s="24">
        <f>IF(ISERROR((H16/NGDP_Can!H16)*100),"..",(H16/NGDP_Can!H16)*100)</f>
        <v>62.50668069612373</v>
      </c>
      <c r="I42" s="24">
        <f>IF(ISERROR((I16/NGDP_Can!I16)*100),"..",(I16/NGDP_Can!I16)*100)</f>
        <v>56.90533503148859</v>
      </c>
      <c r="J42" s="23">
        <f>IF(ISERROR((J16/NGDP_Can!J16)*100),"..",(J16/NGDP_Can!J16)*100)</f>
        <v>66.724403556071167</v>
      </c>
      <c r="K42" s="24">
        <f>IF(ISERROR((K16/NGDP_Can!K16)*100),"..",(K16/NGDP_Can!K16)*100)</f>
        <v>63.127271570932443</v>
      </c>
      <c r="L42" s="24">
        <f>IF(ISERROR((L16/NGDP_Can!L16)*100),"..",(L16/NGDP_Can!L16)*100)</f>
        <v>63.943555066540945</v>
      </c>
      <c r="M42" s="24">
        <f>IF(ISERROR((M16/NGDP_Can!M16)*100),"..",(M16/NGDP_Can!M16)*100)</f>
        <v>69.669822584663706</v>
      </c>
      <c r="N42" s="24">
        <f>IF(ISERROR((N16/NGDP_Can!N16)*100),"..",(N16/NGDP_Can!N16)*100)</f>
        <v>65.623627030194967</v>
      </c>
      <c r="O42" s="24">
        <f>IF(ISERROR((O16/NGDP_Can!O16)*100),"..",(O16/NGDP_Can!O16)*100)</f>
        <v>48.005274435763376</v>
      </c>
      <c r="P42" s="24">
        <f>IF(ISERROR((P16/NGDP_Can!P16)*100),"..",(P16/NGDP_Can!P16)*100)</f>
        <v>45.429637384363204</v>
      </c>
      <c r="Q42" s="24">
        <f>IF(ISERROR((Q16/NGDP_Can!Q16)*100),"..",(Q16/NGDP_Can!Q16)*100)</f>
        <v>81.009889526551177</v>
      </c>
      <c r="R42" s="24">
        <f>IF(ISERROR((R16/NGDP_Can!R16)*100),"..",(R16/NGDP_Can!R16)*100)</f>
        <v>78.413582253074807</v>
      </c>
      <c r="S42" s="24">
        <f>IF(ISERROR((S16/NGDP_Can!S16)*100),"..",(S16/NGDP_Can!S16)*100)</f>
        <v>72.900861210205221</v>
      </c>
      <c r="T42" s="24">
        <f>IF(ISERROR((T16/NGDP_Can!T16)*100),"..",(T16/NGDP_Can!T16)*100)</f>
        <v>79.536301359043094</v>
      </c>
      <c r="U42" s="23">
        <f>IF(ISERROR((U16/NGDP_Can!U16)*100),"..",(U16/NGDP_Can!U16)*100)</f>
        <v>68.724043927395101</v>
      </c>
      <c r="V42" s="24">
        <f>IF(ISERROR((V16/NGDP_Can!V16)*100),"..",(V16/NGDP_Can!V16)*100)</f>
        <v>56.477957558229399</v>
      </c>
      <c r="W42" s="24">
        <f>IF(ISERROR((W16/NGDP_Can!W16)*100),"..",(W16/NGDP_Can!W16)*100)</f>
        <v>38.992337759376227</v>
      </c>
      <c r="X42" s="24">
        <f>IF(ISERROR((X16/NGDP_Can!X16)*100),"..",(X16/NGDP_Can!X16)*100)</f>
        <v>17.459733041387651</v>
      </c>
      <c r="Y42" s="11" t="str">
        <f>IF(ISERROR((Y16/NGDP_Can!Y16)*100),"..",(Y16/NGDP_Can!Y16)*100)</f>
        <v>..</v>
      </c>
    </row>
    <row r="43" spans="1:25">
      <c r="A43" s="5">
        <v>2009</v>
      </c>
      <c r="B43" s="28" t="str">
        <f>IF(ISERROR((B17/NGDP_Can!B17)*100),"..",(B17/NGDP_Can!B17)*100)</f>
        <v>..</v>
      </c>
      <c r="C43" s="22" t="str">
        <f>IF(ISERROR((C17/NGDP_Can!C17)*100),"..",(C17/NGDP_Can!C17)*100)</f>
        <v>..</v>
      </c>
      <c r="D43" s="24" t="str">
        <f>IF(ISERROR((D17/NGDP_Can!D17)*100),"..",(D17/NGDP_Can!D17)*100)</f>
        <v>..</v>
      </c>
      <c r="E43" s="24" t="str">
        <f>IF(ISERROR((E17/NGDP_Can!E17)*100),"..",(E17/NGDP_Can!E17)*100)</f>
        <v>..</v>
      </c>
      <c r="F43" s="24" t="str">
        <f>IF(ISERROR((F17/NGDP_Can!F17)*100),"..",(F17/NGDP_Can!F17)*100)</f>
        <v>..</v>
      </c>
      <c r="G43" s="24" t="str">
        <f>IF(ISERROR((G17/NGDP_Can!G17)*100),"..",(G17/NGDP_Can!G17)*100)</f>
        <v>..</v>
      </c>
      <c r="H43" s="24" t="str">
        <f>IF(ISERROR((H17/NGDP_Can!H17)*100),"..",(H17/NGDP_Can!H17)*100)</f>
        <v>..</v>
      </c>
      <c r="I43" s="24" t="str">
        <f>IF(ISERROR((I17/NGDP_Can!I17)*100),"..",(I17/NGDP_Can!I17)*100)</f>
        <v>..</v>
      </c>
      <c r="J43" s="23" t="str">
        <f>IF(ISERROR((J17/NGDP_Can!J17)*100),"..",(J17/NGDP_Can!J17)*100)</f>
        <v>..</v>
      </c>
      <c r="K43" s="24" t="str">
        <f>IF(ISERROR((K17/NGDP_Can!K17)*100),"..",(K17/NGDP_Can!K17)*100)</f>
        <v>..</v>
      </c>
      <c r="L43" s="24" t="str">
        <f>IF(ISERROR((L17/NGDP_Can!L17)*100),"..",(L17/NGDP_Can!L17)*100)</f>
        <v>..</v>
      </c>
      <c r="M43" s="24" t="str">
        <f>IF(ISERROR((M17/NGDP_Can!M17)*100),"..",(M17/NGDP_Can!M17)*100)</f>
        <v>..</v>
      </c>
      <c r="N43" s="24" t="str">
        <f>IF(ISERROR((N17/NGDP_Can!N17)*100),"..",(N17/NGDP_Can!N17)*100)</f>
        <v>..</v>
      </c>
      <c r="O43" s="24" t="str">
        <f>IF(ISERROR((O17/NGDP_Can!O17)*100),"..",(O17/NGDP_Can!O17)*100)</f>
        <v>..</v>
      </c>
      <c r="P43" s="24" t="str">
        <f>IF(ISERROR((P17/NGDP_Can!P17)*100),"..",(P17/NGDP_Can!P17)*100)</f>
        <v>..</v>
      </c>
      <c r="Q43" s="24" t="str">
        <f>IF(ISERROR((Q17/NGDP_Can!Q17)*100),"..",(Q17/NGDP_Can!Q17)*100)</f>
        <v>..</v>
      </c>
      <c r="R43" s="24" t="str">
        <f>IF(ISERROR((R17/NGDP_Can!R17)*100),"..",(R17/NGDP_Can!R17)*100)</f>
        <v>..</v>
      </c>
      <c r="S43" s="24" t="str">
        <f>IF(ISERROR((S17/NGDP_Can!S17)*100),"..",(S17/NGDP_Can!S17)*100)</f>
        <v>..</v>
      </c>
      <c r="T43" s="24" t="str">
        <f>IF(ISERROR((T17/NGDP_Can!T17)*100),"..",(T17/NGDP_Can!T17)*100)</f>
        <v>..</v>
      </c>
      <c r="U43" s="23" t="str">
        <f>IF(ISERROR((U17/NGDP_Can!U17)*100),"..",(U17/NGDP_Can!U17)*100)</f>
        <v>..</v>
      </c>
      <c r="V43" s="24" t="str">
        <f>IF(ISERROR((V17/NGDP_Can!V17)*100),"..",(V17/NGDP_Can!V17)*100)</f>
        <v>..</v>
      </c>
      <c r="W43" s="24" t="str">
        <f>IF(ISERROR((W17/NGDP_Can!W17)*100),"..",(W17/NGDP_Can!W17)*100)</f>
        <v>..</v>
      </c>
      <c r="X43" s="24" t="str">
        <f>IF(ISERROR((X17/NGDP_Can!X17)*100),"..",(X17/NGDP_Can!X17)*100)</f>
        <v>..</v>
      </c>
      <c r="Y43" s="11" t="str">
        <f>IF(ISERROR((Y17/NGDP_Can!Y17)*100),"..",(Y17/NGDP_Can!Y17)*100)</f>
        <v>..</v>
      </c>
    </row>
    <row r="44" spans="1:25">
      <c r="A44" s="5">
        <v>2010</v>
      </c>
      <c r="B44" s="28" t="str">
        <f>IF(ISERROR((B18/NGDP_Can!B18)*100),"..",(B18/NGDP_Can!B18)*100)</f>
        <v>..</v>
      </c>
      <c r="C44" s="22" t="str">
        <f>IF(ISERROR((C18/NGDP_Can!C18)*100),"..",(C18/NGDP_Can!C18)*100)</f>
        <v>..</v>
      </c>
      <c r="D44" s="24" t="str">
        <f>IF(ISERROR((D18/NGDP_Can!D18)*100),"..",(D18/NGDP_Can!D18)*100)</f>
        <v>..</v>
      </c>
      <c r="E44" s="24" t="str">
        <f>IF(ISERROR((E18/NGDP_Can!E18)*100),"..",(E18/NGDP_Can!E18)*100)</f>
        <v>..</v>
      </c>
      <c r="F44" s="24" t="str">
        <f>IF(ISERROR((F18/NGDP_Can!F18)*100),"..",(F18/NGDP_Can!F18)*100)</f>
        <v>..</v>
      </c>
      <c r="G44" s="24" t="str">
        <f>IF(ISERROR((G18/NGDP_Can!G18)*100),"..",(G18/NGDP_Can!G18)*100)</f>
        <v>..</v>
      </c>
      <c r="H44" s="24" t="str">
        <f>IF(ISERROR((H18/NGDP_Can!H18)*100),"..",(H18/NGDP_Can!H18)*100)</f>
        <v>..</v>
      </c>
      <c r="I44" s="24" t="str">
        <f>IF(ISERROR((I18/NGDP_Can!I18)*100),"..",(I18/NGDP_Can!I18)*100)</f>
        <v>..</v>
      </c>
      <c r="J44" s="23" t="str">
        <f>IF(ISERROR((J18/NGDP_Can!J18)*100),"..",(J18/NGDP_Can!J18)*100)</f>
        <v>..</v>
      </c>
      <c r="K44" s="24" t="str">
        <f>IF(ISERROR((K18/NGDP_Can!K18)*100),"..",(K18/NGDP_Can!K18)*100)</f>
        <v>..</v>
      </c>
      <c r="L44" s="24" t="str">
        <f>IF(ISERROR((L18/NGDP_Can!L18)*100),"..",(L18/NGDP_Can!L18)*100)</f>
        <v>..</v>
      </c>
      <c r="M44" s="24" t="str">
        <f>IF(ISERROR((M18/NGDP_Can!M18)*100),"..",(M18/NGDP_Can!M18)*100)</f>
        <v>..</v>
      </c>
      <c r="N44" s="24" t="str">
        <f>IF(ISERROR((N18/NGDP_Can!N18)*100),"..",(N18/NGDP_Can!N18)*100)</f>
        <v>..</v>
      </c>
      <c r="O44" s="24" t="str">
        <f>IF(ISERROR((O18/NGDP_Can!O18)*100),"..",(O18/NGDP_Can!O18)*100)</f>
        <v>..</v>
      </c>
      <c r="P44" s="24" t="str">
        <f>IF(ISERROR((P18/NGDP_Can!P18)*100),"..",(P18/NGDP_Can!P18)*100)</f>
        <v>..</v>
      </c>
      <c r="Q44" s="24" t="str">
        <f>IF(ISERROR((Q18/NGDP_Can!Q18)*100),"..",(Q18/NGDP_Can!Q18)*100)</f>
        <v>..</v>
      </c>
      <c r="R44" s="24" t="str">
        <f>IF(ISERROR((R18/NGDP_Can!R18)*100),"..",(R18/NGDP_Can!R18)*100)</f>
        <v>..</v>
      </c>
      <c r="S44" s="24" t="str">
        <f>IF(ISERROR((S18/NGDP_Can!S18)*100),"..",(S18/NGDP_Can!S18)*100)</f>
        <v>..</v>
      </c>
      <c r="T44" s="24" t="str">
        <f>IF(ISERROR((T18/NGDP_Can!T18)*100),"..",(T18/NGDP_Can!T18)*100)</f>
        <v>..</v>
      </c>
      <c r="U44" s="23" t="str">
        <f>IF(ISERROR((U18/NGDP_Can!U18)*100),"..",(U18/NGDP_Can!U18)*100)</f>
        <v>..</v>
      </c>
      <c r="V44" s="24" t="str">
        <f>IF(ISERROR((V18/NGDP_Can!V18)*100),"..",(V18/NGDP_Can!V18)*100)</f>
        <v>..</v>
      </c>
      <c r="W44" s="24" t="str">
        <f>IF(ISERROR((W18/NGDP_Can!W18)*100),"..",(W18/NGDP_Can!W18)*100)</f>
        <v>..</v>
      </c>
      <c r="X44" s="24" t="str">
        <f>IF(ISERROR((X18/NGDP_Can!X18)*100),"..",(X18/NGDP_Can!X18)*100)</f>
        <v>..</v>
      </c>
      <c r="Y44" s="11" t="str">
        <f>IF(ISERROR((Y18/NGDP_Can!Y18)*100),"..",(Y18/NGDP_Can!Y18)*100)</f>
        <v>..</v>
      </c>
    </row>
    <row r="46" spans="1:25">
      <c r="B46" s="1" t="s">
        <v>20</v>
      </c>
      <c r="C46" s="1" t="s">
        <v>25</v>
      </c>
      <c r="K46" s="1" t="s">
        <v>30</v>
      </c>
      <c r="L46" s="1" t="s">
        <v>39</v>
      </c>
      <c r="V46" s="1" t="s">
        <v>30</v>
      </c>
      <c r="W46" s="1" t="s">
        <v>31</v>
      </c>
    </row>
    <row r="47" spans="1:25">
      <c r="K47" s="1" t="s">
        <v>20</v>
      </c>
      <c r="L47" s="1" t="s">
        <v>25</v>
      </c>
      <c r="W47" s="1" t="s">
        <v>35</v>
      </c>
    </row>
    <row r="48" spans="1:25">
      <c r="V48" s="1" t="s">
        <v>20</v>
      </c>
      <c r="W48" s="1" t="s">
        <v>36</v>
      </c>
    </row>
  </sheetData>
  <mergeCells count="6">
    <mergeCell ref="B4:J4"/>
    <mergeCell ref="K4:U4"/>
    <mergeCell ref="V4:Y4"/>
    <mergeCell ref="B30:J30"/>
    <mergeCell ref="K30:U30"/>
    <mergeCell ref="V30:Y30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Y47"/>
  <sheetViews>
    <sheetView zoomScaleNormal="100" workbookViewId="0"/>
  </sheetViews>
  <sheetFormatPr defaultRowHeight="11.25"/>
  <cols>
    <col min="1" max="1" width="9.140625" style="1"/>
    <col min="2" max="25" width="12.7109375" style="1" customWidth="1"/>
    <col min="26" max="16384" width="9.140625" style="1"/>
  </cols>
  <sheetData>
    <row r="1" spans="1:25" ht="12.75">
      <c r="B1" s="7" t="str">
        <f>'Table of Contents'!B16</f>
        <v>Table 9: Hourly Compensation, Canada, Business Sector Industries, 1997-2010</v>
      </c>
      <c r="K1" s="7" t="str">
        <f>B1 &amp; " (continued)"</f>
        <v>Table 9: Hourly Compensation, Canada, Business Sector Industries, 1997-2010 (continued)</v>
      </c>
      <c r="V1" s="7" t="str">
        <f>K1</f>
        <v>Table 9: Hourly Compensation, Canada, Business Sector Industries, 1997-2010 (continued)</v>
      </c>
    </row>
    <row r="3" spans="1:25" ht="33.75">
      <c r="A3" s="4"/>
      <c r="B3" s="26" t="s">
        <v>4</v>
      </c>
      <c r="C3" s="14" t="s">
        <v>3</v>
      </c>
      <c r="D3" s="3" t="s">
        <v>2</v>
      </c>
      <c r="E3" s="3" t="s">
        <v>1</v>
      </c>
      <c r="F3" s="3" t="s">
        <v>0</v>
      </c>
      <c r="G3" s="3" t="s">
        <v>5</v>
      </c>
      <c r="H3" s="3" t="s">
        <v>6</v>
      </c>
      <c r="I3" s="3" t="s">
        <v>7</v>
      </c>
      <c r="J3" s="16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18</v>
      </c>
      <c r="Q3" s="3" t="s">
        <v>14</v>
      </c>
      <c r="R3" s="3" t="s">
        <v>19</v>
      </c>
      <c r="S3" s="3" t="s">
        <v>15</v>
      </c>
      <c r="T3" s="3" t="s">
        <v>16</v>
      </c>
      <c r="U3" s="16" t="s">
        <v>17</v>
      </c>
      <c r="V3" s="14" t="s">
        <v>29</v>
      </c>
      <c r="W3" s="3" t="s">
        <v>27</v>
      </c>
      <c r="X3" s="3" t="s">
        <v>28</v>
      </c>
      <c r="Y3" s="30" t="s">
        <v>34</v>
      </c>
    </row>
    <row r="4" spans="1:25">
      <c r="A4" s="5"/>
      <c r="B4" s="77" t="s">
        <v>170</v>
      </c>
      <c r="C4" s="78"/>
      <c r="D4" s="78"/>
      <c r="E4" s="78"/>
      <c r="F4" s="78"/>
      <c r="G4" s="78"/>
      <c r="H4" s="78"/>
      <c r="I4" s="78"/>
      <c r="J4" s="78"/>
      <c r="K4" s="78" t="s">
        <v>170</v>
      </c>
      <c r="L4" s="78"/>
      <c r="M4" s="78"/>
      <c r="N4" s="78"/>
      <c r="O4" s="78"/>
      <c r="P4" s="78"/>
      <c r="Q4" s="78"/>
      <c r="R4" s="78"/>
      <c r="S4" s="78"/>
      <c r="T4" s="78"/>
      <c r="U4" s="79"/>
      <c r="V4" s="75" t="s">
        <v>170</v>
      </c>
      <c r="W4" s="76"/>
      <c r="X4" s="76"/>
      <c r="Y4" s="76"/>
    </row>
    <row r="5" spans="1:25">
      <c r="A5" s="5">
        <v>1997</v>
      </c>
      <c r="B5" s="28">
        <v>17.690000000000001</v>
      </c>
      <c r="C5" s="22">
        <v>19.53</v>
      </c>
      <c r="D5" s="24">
        <v>7.37</v>
      </c>
      <c r="E5" s="24">
        <v>27.52</v>
      </c>
      <c r="F5" s="24">
        <v>33.71</v>
      </c>
      <c r="G5" s="24">
        <v>19.93</v>
      </c>
      <c r="H5" s="24">
        <v>21.56</v>
      </c>
      <c r="I5" s="24">
        <v>20.329999999999998</v>
      </c>
      <c r="J5" s="23">
        <v>22.47</v>
      </c>
      <c r="K5" s="24">
        <v>16.690000000000001</v>
      </c>
      <c r="L5" s="24">
        <v>20.09</v>
      </c>
      <c r="M5" s="24">
        <v>12.88</v>
      </c>
      <c r="N5" s="24">
        <v>19.489999999999998</v>
      </c>
      <c r="O5" s="24">
        <v>24.19</v>
      </c>
      <c r="P5" s="24">
        <v>26.96</v>
      </c>
      <c r="Q5" s="24">
        <v>19.100000000000001</v>
      </c>
      <c r="R5" s="24">
        <v>14.21</v>
      </c>
      <c r="S5" s="24">
        <v>12.44</v>
      </c>
      <c r="T5" s="24">
        <v>9.99</v>
      </c>
      <c r="U5" s="23">
        <v>12.82</v>
      </c>
      <c r="V5" s="22">
        <v>18.28</v>
      </c>
      <c r="W5" s="24">
        <v>22.53</v>
      </c>
      <c r="X5" s="24">
        <v>29.87</v>
      </c>
      <c r="Y5" s="24" t="s">
        <v>33</v>
      </c>
    </row>
    <row r="6" spans="1:25">
      <c r="A6" s="5">
        <v>1998</v>
      </c>
      <c r="B6" s="28">
        <v>18.29</v>
      </c>
      <c r="C6" s="22">
        <v>20.51</v>
      </c>
      <c r="D6" s="24">
        <v>7.61</v>
      </c>
      <c r="E6" s="24">
        <v>30.36</v>
      </c>
      <c r="F6" s="24">
        <v>34.590000000000003</v>
      </c>
      <c r="G6" s="24">
        <v>20.8</v>
      </c>
      <c r="H6" s="24">
        <v>22.69</v>
      </c>
      <c r="I6" s="24">
        <v>21.18</v>
      </c>
      <c r="J6" s="23">
        <v>23.75</v>
      </c>
      <c r="K6" s="24">
        <v>17.149999999999999</v>
      </c>
      <c r="L6" s="24">
        <v>21.3</v>
      </c>
      <c r="M6" s="24">
        <v>13.41</v>
      </c>
      <c r="N6" s="24">
        <v>20.05</v>
      </c>
      <c r="O6" s="24">
        <v>24.83</v>
      </c>
      <c r="P6" s="24">
        <v>28.03</v>
      </c>
      <c r="Q6" s="24">
        <v>19.93</v>
      </c>
      <c r="R6" s="24">
        <v>14.55</v>
      </c>
      <c r="S6" s="24">
        <v>12.75</v>
      </c>
      <c r="T6" s="24">
        <v>9.6999999999999993</v>
      </c>
      <c r="U6" s="23">
        <v>12.98</v>
      </c>
      <c r="V6" s="22">
        <v>18.87</v>
      </c>
      <c r="W6" s="24">
        <v>23.74</v>
      </c>
      <c r="X6" s="24">
        <v>32.43</v>
      </c>
      <c r="Y6" s="24" t="s">
        <v>33</v>
      </c>
    </row>
    <row r="7" spans="1:25">
      <c r="A7" s="5">
        <v>1999</v>
      </c>
      <c r="B7" s="28">
        <v>18.86</v>
      </c>
      <c r="C7" s="22">
        <v>21.22</v>
      </c>
      <c r="D7" s="24">
        <v>8.67</v>
      </c>
      <c r="E7" s="24">
        <v>31.18</v>
      </c>
      <c r="F7" s="24">
        <v>36.07</v>
      </c>
      <c r="G7" s="24">
        <v>21.31</v>
      </c>
      <c r="H7" s="24">
        <v>23.22</v>
      </c>
      <c r="I7" s="24">
        <v>21.62</v>
      </c>
      <c r="J7" s="23">
        <v>24.37</v>
      </c>
      <c r="K7" s="24">
        <v>17.68</v>
      </c>
      <c r="L7" s="24">
        <v>21.78</v>
      </c>
      <c r="M7" s="24">
        <v>13.81</v>
      </c>
      <c r="N7" s="24">
        <v>20.32</v>
      </c>
      <c r="O7" s="24">
        <v>25.3</v>
      </c>
      <c r="P7" s="24">
        <v>28.59</v>
      </c>
      <c r="Q7" s="24">
        <v>21.02</v>
      </c>
      <c r="R7" s="24">
        <v>14.91</v>
      </c>
      <c r="S7" s="24">
        <v>13.3</v>
      </c>
      <c r="T7" s="24">
        <v>10.09</v>
      </c>
      <c r="U7" s="23">
        <v>13.38</v>
      </c>
      <c r="V7" s="22">
        <v>19.39</v>
      </c>
      <c r="W7" s="24">
        <v>24.25</v>
      </c>
      <c r="X7" s="24">
        <v>33.619999999999997</v>
      </c>
      <c r="Y7" s="24" t="s">
        <v>33</v>
      </c>
    </row>
    <row r="8" spans="1:25">
      <c r="A8" s="5">
        <v>2000</v>
      </c>
      <c r="B8" s="28">
        <v>20.010000000000002</v>
      </c>
      <c r="C8" s="22">
        <v>22.23</v>
      </c>
      <c r="D8" s="24">
        <v>9.44</v>
      </c>
      <c r="E8" s="24">
        <v>31.63</v>
      </c>
      <c r="F8" s="24">
        <v>37</v>
      </c>
      <c r="G8" s="24">
        <v>22.47</v>
      </c>
      <c r="H8" s="24">
        <v>23.92</v>
      </c>
      <c r="I8" s="24">
        <v>22.15</v>
      </c>
      <c r="J8" s="23">
        <v>25.13</v>
      </c>
      <c r="K8" s="24">
        <v>18.899999999999999</v>
      </c>
      <c r="L8" s="24">
        <v>22.36</v>
      </c>
      <c r="M8" s="24">
        <v>14.57</v>
      </c>
      <c r="N8" s="24">
        <v>21.11</v>
      </c>
      <c r="O8" s="24">
        <v>26.95</v>
      </c>
      <c r="P8" s="24">
        <v>30.42</v>
      </c>
      <c r="Q8" s="24">
        <v>23.1</v>
      </c>
      <c r="R8" s="24">
        <v>15.85</v>
      </c>
      <c r="S8" s="24">
        <v>14.18</v>
      </c>
      <c r="T8" s="24">
        <v>11</v>
      </c>
      <c r="U8" s="23">
        <v>14.37</v>
      </c>
      <c r="V8" s="22">
        <v>20.5</v>
      </c>
      <c r="W8" s="24">
        <v>24.96</v>
      </c>
      <c r="X8" s="24">
        <v>33.770000000000003</v>
      </c>
      <c r="Y8" s="24" t="s">
        <v>33</v>
      </c>
    </row>
    <row r="9" spans="1:25">
      <c r="A9" s="5">
        <v>2001</v>
      </c>
      <c r="B9" s="28">
        <v>20.77</v>
      </c>
      <c r="C9" s="22">
        <v>23.27</v>
      </c>
      <c r="D9" s="24">
        <v>10.6</v>
      </c>
      <c r="E9" s="24">
        <v>34.24</v>
      </c>
      <c r="F9" s="24">
        <v>37.17</v>
      </c>
      <c r="G9" s="24">
        <v>23.26</v>
      </c>
      <c r="H9" s="24">
        <v>24.61</v>
      </c>
      <c r="I9" s="24">
        <v>22.82</v>
      </c>
      <c r="J9" s="23">
        <v>25.87</v>
      </c>
      <c r="K9" s="24">
        <v>19.559999999999999</v>
      </c>
      <c r="L9" s="24">
        <v>22.89</v>
      </c>
      <c r="M9" s="24">
        <v>14.57</v>
      </c>
      <c r="N9" s="24">
        <v>21.73</v>
      </c>
      <c r="O9" s="24">
        <v>27.32</v>
      </c>
      <c r="P9" s="24">
        <v>32.22</v>
      </c>
      <c r="Q9" s="24">
        <v>24.81</v>
      </c>
      <c r="R9" s="24">
        <v>16.510000000000002</v>
      </c>
      <c r="S9" s="24">
        <v>14.91</v>
      </c>
      <c r="T9" s="24">
        <v>11.12</v>
      </c>
      <c r="U9" s="23">
        <v>15.2</v>
      </c>
      <c r="V9" s="22">
        <v>21.21</v>
      </c>
      <c r="W9" s="24">
        <v>25.82</v>
      </c>
      <c r="X9" s="24">
        <v>36.090000000000003</v>
      </c>
      <c r="Y9" s="24" t="s">
        <v>33</v>
      </c>
    </row>
    <row r="10" spans="1:25">
      <c r="A10" s="5">
        <v>2002</v>
      </c>
      <c r="B10" s="28">
        <v>21.22</v>
      </c>
      <c r="C10" s="22">
        <v>23.84</v>
      </c>
      <c r="D10" s="24">
        <v>10.050000000000001</v>
      </c>
      <c r="E10" s="24">
        <v>35.130000000000003</v>
      </c>
      <c r="F10" s="24">
        <v>39.090000000000003</v>
      </c>
      <c r="G10" s="24">
        <v>23.64</v>
      </c>
      <c r="H10" s="24">
        <v>25.55</v>
      </c>
      <c r="I10" s="24">
        <v>23.97</v>
      </c>
      <c r="J10" s="23">
        <v>26.64</v>
      </c>
      <c r="K10" s="24">
        <v>19.97</v>
      </c>
      <c r="L10" s="24">
        <v>23.35</v>
      </c>
      <c r="M10" s="24">
        <v>14.7</v>
      </c>
      <c r="N10" s="24">
        <v>22.2</v>
      </c>
      <c r="O10" s="24">
        <v>29.31</v>
      </c>
      <c r="P10" s="24">
        <v>32.630000000000003</v>
      </c>
      <c r="Q10" s="24">
        <v>25.53</v>
      </c>
      <c r="R10" s="24">
        <v>16.91</v>
      </c>
      <c r="S10" s="24">
        <v>14.9</v>
      </c>
      <c r="T10" s="24">
        <v>11.51</v>
      </c>
      <c r="U10" s="23">
        <v>15.75</v>
      </c>
      <c r="V10" s="22">
        <v>21.7</v>
      </c>
      <c r="W10" s="24">
        <v>26.78</v>
      </c>
      <c r="X10" s="24">
        <v>37.549999999999997</v>
      </c>
      <c r="Y10" s="24" t="s">
        <v>33</v>
      </c>
    </row>
    <row r="11" spans="1:25">
      <c r="A11" s="5">
        <v>2003</v>
      </c>
      <c r="B11" s="28">
        <v>21.74</v>
      </c>
      <c r="C11" s="22">
        <v>24.51</v>
      </c>
      <c r="D11" s="24">
        <v>10.64</v>
      </c>
      <c r="E11" s="24">
        <v>36.22</v>
      </c>
      <c r="F11" s="24">
        <v>38.880000000000003</v>
      </c>
      <c r="G11" s="24">
        <v>23.79</v>
      </c>
      <c r="H11" s="24">
        <v>26.39</v>
      </c>
      <c r="I11" s="24">
        <v>24.94</v>
      </c>
      <c r="J11" s="23">
        <v>27.41</v>
      </c>
      <c r="K11" s="24">
        <v>20.43</v>
      </c>
      <c r="L11" s="24">
        <v>24.3</v>
      </c>
      <c r="M11" s="24">
        <v>15.35</v>
      </c>
      <c r="N11" s="24">
        <v>22.89</v>
      </c>
      <c r="O11" s="24">
        <v>29.87</v>
      </c>
      <c r="P11" s="24">
        <v>33.11</v>
      </c>
      <c r="Q11" s="24">
        <v>26.06</v>
      </c>
      <c r="R11" s="24">
        <v>16.54</v>
      </c>
      <c r="S11" s="24">
        <v>14.8</v>
      </c>
      <c r="T11" s="24">
        <v>11.41</v>
      </c>
      <c r="U11" s="23">
        <v>16.399999999999999</v>
      </c>
      <c r="V11" s="22">
        <v>22.2</v>
      </c>
      <c r="W11" s="24">
        <v>27.67</v>
      </c>
      <c r="X11" s="24">
        <v>37.68</v>
      </c>
      <c r="Y11" s="24" t="s">
        <v>33</v>
      </c>
    </row>
    <row r="12" spans="1:25">
      <c r="A12" s="5">
        <v>2004</v>
      </c>
      <c r="B12" s="28">
        <v>22.47</v>
      </c>
      <c r="C12" s="22">
        <v>25.41</v>
      </c>
      <c r="D12" s="24">
        <v>11.24</v>
      </c>
      <c r="E12" s="24">
        <v>37.81</v>
      </c>
      <c r="F12" s="24">
        <v>40</v>
      </c>
      <c r="G12" s="24">
        <v>24.32</v>
      </c>
      <c r="H12" s="24">
        <v>27.33</v>
      </c>
      <c r="I12" s="24">
        <v>25.8</v>
      </c>
      <c r="J12" s="23">
        <v>28.41</v>
      </c>
      <c r="K12" s="24">
        <v>21.09</v>
      </c>
      <c r="L12" s="24">
        <v>24.81</v>
      </c>
      <c r="M12" s="24">
        <v>15.71</v>
      </c>
      <c r="N12" s="24">
        <v>23.58</v>
      </c>
      <c r="O12" s="24">
        <v>30.94</v>
      </c>
      <c r="P12" s="24">
        <v>34.86</v>
      </c>
      <c r="Q12" s="24">
        <v>26.52</v>
      </c>
      <c r="R12" s="24">
        <v>17.100000000000001</v>
      </c>
      <c r="S12" s="24">
        <v>14.6</v>
      </c>
      <c r="T12" s="24">
        <v>11.97</v>
      </c>
      <c r="U12" s="23">
        <v>16.98</v>
      </c>
      <c r="V12" s="22">
        <v>22.92</v>
      </c>
      <c r="W12" s="24">
        <v>28.74</v>
      </c>
      <c r="X12" s="24">
        <v>39.369999999999997</v>
      </c>
      <c r="Y12" s="24" t="s">
        <v>33</v>
      </c>
    </row>
    <row r="13" spans="1:25">
      <c r="A13" s="5">
        <v>2005</v>
      </c>
      <c r="B13" s="28">
        <v>23.6</v>
      </c>
      <c r="C13" s="22">
        <v>26.62</v>
      </c>
      <c r="D13" s="24">
        <v>11.4</v>
      </c>
      <c r="E13" s="24">
        <v>39.78</v>
      </c>
      <c r="F13" s="24">
        <v>39.68</v>
      </c>
      <c r="G13" s="24">
        <v>25.51</v>
      </c>
      <c r="H13" s="24">
        <v>28.62</v>
      </c>
      <c r="I13" s="24">
        <v>27.26</v>
      </c>
      <c r="J13" s="23">
        <v>29.6</v>
      </c>
      <c r="K13" s="24">
        <v>22.17</v>
      </c>
      <c r="L13" s="24">
        <v>26.23</v>
      </c>
      <c r="M13" s="24">
        <v>16.350000000000001</v>
      </c>
      <c r="N13" s="24">
        <v>24.76</v>
      </c>
      <c r="O13" s="24">
        <v>32.549999999999997</v>
      </c>
      <c r="P13" s="24">
        <v>35.57</v>
      </c>
      <c r="Q13" s="24">
        <v>27.86</v>
      </c>
      <c r="R13" s="24">
        <v>18.149999999999999</v>
      </c>
      <c r="S13" s="24">
        <v>15.64</v>
      </c>
      <c r="T13" s="24">
        <v>12.55</v>
      </c>
      <c r="U13" s="23">
        <v>18.190000000000001</v>
      </c>
      <c r="V13" s="22">
        <v>24.09</v>
      </c>
      <c r="W13" s="24">
        <v>30.18</v>
      </c>
      <c r="X13" s="24">
        <v>40.51</v>
      </c>
      <c r="Y13" s="24" t="s">
        <v>33</v>
      </c>
    </row>
    <row r="14" spans="1:25">
      <c r="A14" s="5">
        <v>2006</v>
      </c>
      <c r="B14" s="28">
        <v>24.82</v>
      </c>
      <c r="C14" s="22">
        <v>28.48</v>
      </c>
      <c r="D14" s="24">
        <v>11.59</v>
      </c>
      <c r="E14" s="24">
        <v>42.68</v>
      </c>
      <c r="F14" s="24">
        <v>44.11</v>
      </c>
      <c r="G14" s="24">
        <v>28.01</v>
      </c>
      <c r="H14" s="24">
        <v>30.05</v>
      </c>
      <c r="I14" s="24">
        <v>28.45</v>
      </c>
      <c r="J14" s="23">
        <v>31.18</v>
      </c>
      <c r="K14" s="24">
        <v>23.11</v>
      </c>
      <c r="L14" s="24">
        <v>27.79</v>
      </c>
      <c r="M14" s="24">
        <v>17.37</v>
      </c>
      <c r="N14" s="24">
        <v>25.31</v>
      </c>
      <c r="O14" s="24">
        <v>33.65</v>
      </c>
      <c r="P14" s="24">
        <v>36.93</v>
      </c>
      <c r="Q14" s="24">
        <v>28.76</v>
      </c>
      <c r="R14" s="24">
        <v>18.89</v>
      </c>
      <c r="S14" s="24">
        <v>16.100000000000001</v>
      </c>
      <c r="T14" s="24">
        <v>13.29</v>
      </c>
      <c r="U14" s="23">
        <v>18.510000000000002</v>
      </c>
      <c r="V14" s="22">
        <v>25.31</v>
      </c>
      <c r="W14" s="24">
        <v>32.049999999999997</v>
      </c>
      <c r="X14" s="24">
        <v>43.92</v>
      </c>
      <c r="Y14" s="24" t="s">
        <v>33</v>
      </c>
    </row>
    <row r="15" spans="1:25">
      <c r="A15" s="5">
        <v>2007</v>
      </c>
      <c r="B15" s="28">
        <v>25.7</v>
      </c>
      <c r="C15" s="22">
        <v>29.64</v>
      </c>
      <c r="D15" s="24">
        <v>11.82</v>
      </c>
      <c r="E15" s="24">
        <v>46.17</v>
      </c>
      <c r="F15" s="24">
        <v>45.52</v>
      </c>
      <c r="G15" s="24">
        <v>29.46</v>
      </c>
      <c r="H15" s="24">
        <v>30.94</v>
      </c>
      <c r="I15" s="24">
        <v>29.38</v>
      </c>
      <c r="J15" s="23">
        <v>32.020000000000003</v>
      </c>
      <c r="K15" s="24">
        <v>23.9</v>
      </c>
      <c r="L15" s="24">
        <v>28.76</v>
      </c>
      <c r="M15" s="24">
        <v>17.87</v>
      </c>
      <c r="N15" s="24">
        <v>25.71</v>
      </c>
      <c r="O15" s="24">
        <v>34.67</v>
      </c>
      <c r="P15" s="24">
        <v>38.67</v>
      </c>
      <c r="Q15" s="24">
        <v>30.02</v>
      </c>
      <c r="R15" s="24">
        <v>19.670000000000002</v>
      </c>
      <c r="S15" s="24">
        <v>16.39</v>
      </c>
      <c r="T15" s="24">
        <v>13.81</v>
      </c>
      <c r="U15" s="23">
        <v>19.079999999999998</v>
      </c>
      <c r="V15" s="22">
        <v>26.19</v>
      </c>
      <c r="W15" s="24">
        <v>33.28</v>
      </c>
      <c r="X15" s="24">
        <v>46.87</v>
      </c>
      <c r="Y15" s="24" t="s">
        <v>33</v>
      </c>
    </row>
    <row r="16" spans="1:25">
      <c r="A16" s="5">
        <v>2008</v>
      </c>
      <c r="B16" s="28">
        <v>26.44</v>
      </c>
      <c r="C16" s="22">
        <v>30.57</v>
      </c>
      <c r="D16" s="24">
        <v>12.24</v>
      </c>
      <c r="E16" s="24">
        <v>47.52</v>
      </c>
      <c r="F16" s="24">
        <v>46.92</v>
      </c>
      <c r="G16" s="24">
        <v>30.45</v>
      </c>
      <c r="H16" s="24">
        <v>31.4</v>
      </c>
      <c r="I16" s="24">
        <v>29.72</v>
      </c>
      <c r="J16" s="23">
        <v>32.590000000000003</v>
      </c>
      <c r="K16" s="24">
        <v>24.6</v>
      </c>
      <c r="L16" s="24">
        <v>29.21</v>
      </c>
      <c r="M16" s="24">
        <v>18.55</v>
      </c>
      <c r="N16" s="24">
        <v>26.28</v>
      </c>
      <c r="O16" s="24">
        <v>34.78</v>
      </c>
      <c r="P16" s="24">
        <v>38.64</v>
      </c>
      <c r="Q16" s="24">
        <v>31.11</v>
      </c>
      <c r="R16" s="24">
        <v>20.6</v>
      </c>
      <c r="S16" s="24">
        <v>16.899999999999999</v>
      </c>
      <c r="T16" s="24">
        <v>14.49</v>
      </c>
      <c r="U16" s="23">
        <v>19.989999999999998</v>
      </c>
      <c r="V16" s="22">
        <v>26.91</v>
      </c>
      <c r="W16" s="24">
        <v>34.08</v>
      </c>
      <c r="X16" s="24">
        <v>48.61</v>
      </c>
      <c r="Y16" s="24" t="s">
        <v>33</v>
      </c>
    </row>
    <row r="17" spans="1:25">
      <c r="A17" s="5">
        <v>2009</v>
      </c>
      <c r="B17" s="28">
        <v>26.97</v>
      </c>
      <c r="C17" s="22">
        <v>30.89</v>
      </c>
      <c r="D17" s="24">
        <v>11.92</v>
      </c>
      <c r="E17" s="24">
        <v>50.47</v>
      </c>
      <c r="F17" s="24">
        <v>49</v>
      </c>
      <c r="G17" s="24">
        <v>30.87</v>
      </c>
      <c r="H17" s="24">
        <v>31.74</v>
      </c>
      <c r="I17" s="24">
        <v>30.24</v>
      </c>
      <c r="J17" s="23">
        <v>32.840000000000003</v>
      </c>
      <c r="K17" s="24">
        <v>25.31</v>
      </c>
      <c r="L17" s="24">
        <v>30.34</v>
      </c>
      <c r="M17" s="24">
        <v>19.149999999999999</v>
      </c>
      <c r="N17" s="24">
        <v>26.82</v>
      </c>
      <c r="O17" s="24">
        <v>36.08</v>
      </c>
      <c r="P17" s="24">
        <v>39.36</v>
      </c>
      <c r="Q17" s="24">
        <v>31.75</v>
      </c>
      <c r="R17" s="24">
        <v>21.05</v>
      </c>
      <c r="S17" s="24">
        <v>17.37</v>
      </c>
      <c r="T17" s="24">
        <v>15.12</v>
      </c>
      <c r="U17" s="23">
        <v>20.54</v>
      </c>
      <c r="V17" s="22">
        <v>27.47</v>
      </c>
      <c r="W17" s="24">
        <v>34.85</v>
      </c>
      <c r="X17" s="24">
        <v>51.34</v>
      </c>
      <c r="Y17" s="24" t="s">
        <v>33</v>
      </c>
    </row>
    <row r="18" spans="1:25">
      <c r="A18" s="5">
        <v>2010</v>
      </c>
      <c r="B18" s="28">
        <v>27.54</v>
      </c>
      <c r="C18" s="22">
        <v>31.03</v>
      </c>
      <c r="D18" s="24">
        <v>12.52</v>
      </c>
      <c r="E18" s="24">
        <v>50.58</v>
      </c>
      <c r="F18" s="24">
        <v>48.55</v>
      </c>
      <c r="G18" s="24">
        <v>31.54</v>
      </c>
      <c r="H18" s="24">
        <v>30.96</v>
      </c>
      <c r="I18" s="24">
        <v>29.83</v>
      </c>
      <c r="J18" s="23">
        <v>31.77</v>
      </c>
      <c r="K18" s="24">
        <v>26.05</v>
      </c>
      <c r="L18" s="24">
        <v>31.71</v>
      </c>
      <c r="M18" s="24">
        <v>19.559999999999999</v>
      </c>
      <c r="N18" s="24">
        <v>26.54</v>
      </c>
      <c r="O18" s="24">
        <v>36.119999999999997</v>
      </c>
      <c r="P18" s="24">
        <v>40.89</v>
      </c>
      <c r="Q18" s="24">
        <v>32.869999999999997</v>
      </c>
      <c r="R18" s="24">
        <v>21.96</v>
      </c>
      <c r="S18" s="24">
        <v>18.399999999999999</v>
      </c>
      <c r="T18" s="24">
        <v>15.95</v>
      </c>
      <c r="U18" s="23">
        <v>21.11</v>
      </c>
      <c r="V18" s="22">
        <v>28</v>
      </c>
      <c r="W18" s="24">
        <v>34.29</v>
      </c>
      <c r="X18" s="24">
        <v>51.48</v>
      </c>
      <c r="Y18" s="24" t="s">
        <v>33</v>
      </c>
    </row>
    <row r="20" spans="1:25">
      <c r="A20" s="4"/>
      <c r="B20" s="10" t="s">
        <v>21</v>
      </c>
      <c r="C20" s="8"/>
      <c r="D20" s="8"/>
      <c r="E20" s="8"/>
      <c r="F20" s="8"/>
      <c r="G20" s="8"/>
      <c r="H20" s="8"/>
      <c r="I20" s="8"/>
      <c r="J20" s="8"/>
      <c r="K20" s="10" t="s">
        <v>21</v>
      </c>
      <c r="L20" s="10"/>
      <c r="M20" s="8"/>
      <c r="N20" s="8"/>
      <c r="O20" s="8"/>
      <c r="P20" s="8"/>
      <c r="Q20" s="8"/>
      <c r="R20" s="8"/>
      <c r="S20" s="8"/>
      <c r="T20" s="8"/>
      <c r="U20" s="8"/>
      <c r="V20" s="10" t="s">
        <v>21</v>
      </c>
      <c r="W20" s="8"/>
      <c r="X20" s="8"/>
      <c r="Y20" s="2"/>
    </row>
    <row r="21" spans="1:25">
      <c r="A21" s="29" t="s">
        <v>22</v>
      </c>
      <c r="B21" s="18">
        <f>IF(ISERROR((POWER(VLOOKUP(VALUE(RIGHT($A21,4)),$A$3:$Y$19,COLUMN(B$19),)/VLOOKUP(VALUE(LEFT($A21,4)),$A$3:$Y$19,COLUMN(B$19),),1/(VALUE(RIGHT($A21,4))-VALUE(LEFT($A21,4))))-1)*100),"n.a.",(POWER(VLOOKUP(VALUE(RIGHT($A21,4)),$A$3:$Y$19,COLUMN(B$19),)/VLOOKUP(VALUE(LEFT($A21,4)),$A$3:$Y$19,COLUMN(B$19),),1/(VALUE(RIGHT($A21,4))-VALUE(LEFT($A21,4))))-1)*100)</f>
        <v>3.4635540194349002</v>
      </c>
      <c r="C21" s="9">
        <f t="shared" ref="C21:R23" si="0">IF(ISERROR((POWER(VLOOKUP(VALUE(RIGHT($A21,4)),$A$3:$Y$19,COLUMN(C$19),)/VLOOKUP(VALUE(LEFT($A21,4)),$A$3:$Y$19,COLUMN(C$19),),1/(VALUE(RIGHT($A21,4))-VALUE(LEFT($A21,4))))-1)*100),"n.a.",(POWER(VLOOKUP(VALUE(RIGHT($A21,4)),$A$3:$Y$19,COLUMN(C$19),)/VLOOKUP(VALUE(LEFT($A21,4)),$A$3:$Y$19,COLUMN(C$19),),1/(VALUE(RIGHT($A21,4))-VALUE(LEFT($A21,4))))-1)*100)</f>
        <v>3.6257427268455489</v>
      </c>
      <c r="D21" s="9">
        <f t="shared" si="0"/>
        <v>4.1604467458623562</v>
      </c>
      <c r="E21" s="9">
        <f t="shared" si="0"/>
        <v>4.7932012116433054</v>
      </c>
      <c r="F21" s="9">
        <f t="shared" si="0"/>
        <v>2.8458945793271795</v>
      </c>
      <c r="G21" s="9">
        <f t="shared" si="0"/>
        <v>3.5940836321165515</v>
      </c>
      <c r="H21" s="9">
        <f t="shared" si="0"/>
        <v>2.8226116166398807</v>
      </c>
      <c r="I21" s="9">
        <f t="shared" si="0"/>
        <v>2.9932857419176173</v>
      </c>
      <c r="J21" s="20">
        <f t="shared" si="0"/>
        <v>2.6999704522718826</v>
      </c>
      <c r="K21" s="9">
        <f t="shared" si="0"/>
        <v>3.4839944308753701</v>
      </c>
      <c r="L21" s="9">
        <f t="shared" si="0"/>
        <v>3.5732032605698461</v>
      </c>
      <c r="M21" s="9">
        <f t="shared" si="0"/>
        <v>3.2661348501448195</v>
      </c>
      <c r="N21" s="9">
        <f t="shared" si="0"/>
        <v>2.4034396687235393</v>
      </c>
      <c r="O21" s="9">
        <f t="shared" si="0"/>
        <v>3.1319480132679933</v>
      </c>
      <c r="P21" s="9">
        <f t="shared" si="0"/>
        <v>3.2559700259798152</v>
      </c>
      <c r="Q21" s="9">
        <f t="shared" si="0"/>
        <v>4.2643576702394714</v>
      </c>
      <c r="R21" s="9">
        <f t="shared" si="0"/>
        <v>3.4049679756132045</v>
      </c>
      <c r="S21" s="9">
        <f t="shared" ref="S21:Y23" si="1">IF(ISERROR((POWER(VLOOKUP(VALUE(RIGHT($A21,4)),$A$3:$Y$19,COLUMN(S$19),)/VLOOKUP(VALUE(LEFT($A21,4)),$A$3:$Y$19,COLUMN(S$19),),1/(VALUE(RIGHT($A21,4))-VALUE(LEFT($A21,4))))-1)*100),"n.a.",(POWER(VLOOKUP(VALUE(RIGHT($A21,4)),$A$3:$Y$19,COLUMN(S$19),)/VLOOKUP(VALUE(LEFT($A21,4)),$A$3:$Y$19,COLUMN(S$19),),1/(VALUE(RIGHT($A21,4))-VALUE(LEFT($A21,4))))-1)*100)</f>
        <v>3.0568173775580076</v>
      </c>
      <c r="T21" s="9">
        <f t="shared" si="1"/>
        <v>3.664581781677323</v>
      </c>
      <c r="U21" s="20">
        <f t="shared" si="1"/>
        <v>3.9110072122941375</v>
      </c>
      <c r="V21" s="9">
        <f t="shared" si="1"/>
        <v>3.3343606899685518</v>
      </c>
      <c r="W21" s="9">
        <f t="shared" si="1"/>
        <v>3.283572952976721</v>
      </c>
      <c r="X21" s="9">
        <f t="shared" si="1"/>
        <v>4.2761217424689413</v>
      </c>
      <c r="Y21" s="9" t="str">
        <f t="shared" si="1"/>
        <v>n.a.</v>
      </c>
    </row>
    <row r="22" spans="1:25">
      <c r="A22" s="29" t="s">
        <v>23</v>
      </c>
      <c r="B22" s="19">
        <f t="shared" ref="B22:B23" si="2">IF(ISERROR((POWER(VLOOKUP(VALUE(RIGHT($A22,4)),$A$3:$Y$19,COLUMN(B$19),)/VLOOKUP(VALUE(LEFT($A22,4)),$A$3:$Y$19,COLUMN(B$19),),1/(VALUE(RIGHT($A22,4))-VALUE(LEFT($A22,4))))-1)*100),"n.a.",(POWER(VLOOKUP(VALUE(RIGHT($A22,4)),$A$3:$Y$19,COLUMN(B$19),)/VLOOKUP(VALUE(LEFT($A22,4)),$A$3:$Y$19,COLUMN(B$19),),1/(VALUE(RIGHT($A22,4))-VALUE(LEFT($A22,4))))-1)*100)</f>
        <v>4.1932900983328247</v>
      </c>
      <c r="C22" s="9">
        <f t="shared" si="0"/>
        <v>4.4108760782541667</v>
      </c>
      <c r="D22" s="9">
        <f t="shared" si="0"/>
        <v>8.6012528682646092</v>
      </c>
      <c r="E22" s="9">
        <f t="shared" si="0"/>
        <v>4.7490888818264798</v>
      </c>
      <c r="F22" s="9">
        <f t="shared" si="0"/>
        <v>3.1527927487818186</v>
      </c>
      <c r="G22" s="9">
        <f t="shared" si="0"/>
        <v>4.0795145485614803</v>
      </c>
      <c r="H22" s="9">
        <f t="shared" si="0"/>
        <v>3.5231487380218862</v>
      </c>
      <c r="I22" s="9">
        <f t="shared" si="0"/>
        <v>2.8992281944181908</v>
      </c>
      <c r="J22" s="21">
        <f t="shared" si="0"/>
        <v>3.7997893252139647</v>
      </c>
      <c r="K22" s="9">
        <f t="shared" si="0"/>
        <v>4.232180344246772</v>
      </c>
      <c r="L22" s="9">
        <f t="shared" si="0"/>
        <v>3.6328131724961521</v>
      </c>
      <c r="M22" s="9">
        <f t="shared" si="0"/>
        <v>4.19524405713807</v>
      </c>
      <c r="N22" s="9">
        <f t="shared" si="0"/>
        <v>2.6972461535900161</v>
      </c>
      <c r="O22" s="9">
        <f t="shared" si="0"/>
        <v>3.6671041465891951</v>
      </c>
      <c r="P22" s="9">
        <f t="shared" si="0"/>
        <v>4.1069621593351258</v>
      </c>
      <c r="Q22" s="9">
        <f t="shared" si="0"/>
        <v>6.5433147230803845</v>
      </c>
      <c r="R22" s="9">
        <f t="shared" si="0"/>
        <v>3.7078735648764072</v>
      </c>
      <c r="S22" s="9">
        <f t="shared" si="1"/>
        <v>4.460463898584921</v>
      </c>
      <c r="T22" s="9">
        <f t="shared" si="1"/>
        <v>3.2624438402334865</v>
      </c>
      <c r="U22" s="21">
        <f t="shared" si="1"/>
        <v>3.8778409174641704</v>
      </c>
      <c r="V22" s="9">
        <f t="shared" si="1"/>
        <v>3.8944998100546524</v>
      </c>
      <c r="W22" s="9">
        <f t="shared" si="1"/>
        <v>3.4731800327562068</v>
      </c>
      <c r="X22" s="9">
        <f t="shared" si="1"/>
        <v>4.1754246253944638</v>
      </c>
      <c r="Y22" s="9" t="str">
        <f t="shared" si="1"/>
        <v>n.a.</v>
      </c>
    </row>
    <row r="23" spans="1:25">
      <c r="A23" s="29" t="s">
        <v>24</v>
      </c>
      <c r="B23" s="19">
        <f t="shared" si="2"/>
        <v>3.2456314421707599</v>
      </c>
      <c r="C23" s="9">
        <f t="shared" si="0"/>
        <v>3.3913560140176546</v>
      </c>
      <c r="D23" s="9">
        <f t="shared" si="0"/>
        <v>2.8639585602393991</v>
      </c>
      <c r="E23" s="9">
        <f t="shared" si="0"/>
        <v>4.8064385326987091</v>
      </c>
      <c r="F23" s="9">
        <f t="shared" si="0"/>
        <v>2.7540033023492061</v>
      </c>
      <c r="G23" s="9">
        <f t="shared" si="0"/>
        <v>3.4488963320073784</v>
      </c>
      <c r="H23" s="9">
        <f t="shared" si="0"/>
        <v>2.6133763429790013</v>
      </c>
      <c r="I23" s="9">
        <f t="shared" si="0"/>
        <v>3.021519767833869</v>
      </c>
      <c r="J23" s="21">
        <f t="shared" si="0"/>
        <v>2.3723028113086464</v>
      </c>
      <c r="K23" s="9">
        <f t="shared" si="0"/>
        <v>3.2605876698177605</v>
      </c>
      <c r="L23" s="9">
        <f t="shared" si="0"/>
        <v>3.5553269740113302</v>
      </c>
      <c r="M23" s="9">
        <f t="shared" si="0"/>
        <v>2.9890210116147786</v>
      </c>
      <c r="N23" s="9">
        <f t="shared" si="0"/>
        <v>2.3154617402145528</v>
      </c>
      <c r="O23" s="9">
        <f t="shared" si="0"/>
        <v>2.9719405331192883</v>
      </c>
      <c r="P23" s="9">
        <f t="shared" si="0"/>
        <v>3.0020314388710556</v>
      </c>
      <c r="Q23" s="9">
        <f t="shared" si="0"/>
        <v>3.5902240584633649</v>
      </c>
      <c r="R23" s="9">
        <f t="shared" si="0"/>
        <v>3.3142689357621435</v>
      </c>
      <c r="S23" s="9">
        <f t="shared" si="1"/>
        <v>2.6394129041436676</v>
      </c>
      <c r="T23" s="9">
        <f t="shared" si="1"/>
        <v>3.7855282682871527</v>
      </c>
      <c r="U23" s="21">
        <f t="shared" si="1"/>
        <v>3.9209591655206211</v>
      </c>
      <c r="V23" s="9">
        <f t="shared" si="1"/>
        <v>3.1669085860400958</v>
      </c>
      <c r="W23" s="9">
        <f t="shared" si="1"/>
        <v>3.2267586090653833</v>
      </c>
      <c r="X23" s="9">
        <f t="shared" si="1"/>
        <v>4.3063498536267453</v>
      </c>
      <c r="Y23" s="9" t="str">
        <f t="shared" si="1"/>
        <v>n.a.</v>
      </c>
    </row>
    <row r="27" spans="1:25" ht="33.75">
      <c r="A27" s="4"/>
      <c r="B27" s="26" t="s">
        <v>4</v>
      </c>
      <c r="C27" s="14" t="s">
        <v>3</v>
      </c>
      <c r="D27" s="3" t="s">
        <v>2</v>
      </c>
      <c r="E27" s="3" t="s">
        <v>1</v>
      </c>
      <c r="F27" s="3" t="s">
        <v>0</v>
      </c>
      <c r="G27" s="3" t="s">
        <v>5</v>
      </c>
      <c r="H27" s="3" t="s">
        <v>6</v>
      </c>
      <c r="I27" s="3" t="s">
        <v>7</v>
      </c>
      <c r="J27" s="16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3" t="s">
        <v>13</v>
      </c>
      <c r="P27" s="3" t="s">
        <v>18</v>
      </c>
      <c r="Q27" s="3" t="s">
        <v>14</v>
      </c>
      <c r="R27" s="3" t="s">
        <v>19</v>
      </c>
      <c r="S27" s="3" t="s">
        <v>15</v>
      </c>
      <c r="T27" s="3" t="s">
        <v>16</v>
      </c>
      <c r="U27" s="16" t="s">
        <v>17</v>
      </c>
      <c r="V27" s="14" t="s">
        <v>29</v>
      </c>
      <c r="W27" s="3" t="s">
        <v>27</v>
      </c>
      <c r="X27" s="3" t="s">
        <v>28</v>
      </c>
      <c r="Y27" s="30" t="s">
        <v>34</v>
      </c>
    </row>
    <row r="28" spans="1:25">
      <c r="A28" s="5"/>
      <c r="B28" s="77" t="s">
        <v>43</v>
      </c>
      <c r="C28" s="78"/>
      <c r="D28" s="78"/>
      <c r="E28" s="78"/>
      <c r="F28" s="78"/>
      <c r="G28" s="78"/>
      <c r="H28" s="78"/>
      <c r="I28" s="78"/>
      <c r="J28" s="78"/>
      <c r="K28" s="78" t="s">
        <v>43</v>
      </c>
      <c r="L28" s="78"/>
      <c r="M28" s="78"/>
      <c r="N28" s="78"/>
      <c r="O28" s="78"/>
      <c r="P28" s="78"/>
      <c r="Q28" s="78"/>
      <c r="R28" s="78"/>
      <c r="S28" s="78"/>
      <c r="T28" s="78"/>
      <c r="U28" s="79"/>
      <c r="V28" s="75" t="s">
        <v>43</v>
      </c>
      <c r="W28" s="76"/>
      <c r="X28" s="76"/>
      <c r="Y28" s="76"/>
    </row>
    <row r="29" spans="1:25">
      <c r="A29" s="5">
        <v>1997</v>
      </c>
      <c r="B29" s="28">
        <f>IF(ISERROR((B5/$B5)*100),"..",(B5/$B5)*100)</f>
        <v>100</v>
      </c>
      <c r="C29" s="22">
        <f t="shared" ref="C29:Y29" si="3">IF(ISERROR((C5/$B5)*100),"..",(C5/$B5)*100)</f>
        <v>110.40135669869984</v>
      </c>
      <c r="D29" s="24">
        <f t="shared" si="3"/>
        <v>41.661955907292253</v>
      </c>
      <c r="E29" s="24">
        <f t="shared" si="3"/>
        <v>155.56811758055397</v>
      </c>
      <c r="F29" s="24">
        <f t="shared" si="3"/>
        <v>190.55963821368002</v>
      </c>
      <c r="G29" s="24">
        <f t="shared" si="3"/>
        <v>112.66252119841718</v>
      </c>
      <c r="H29" s="24">
        <f t="shared" si="3"/>
        <v>121.87676653476538</v>
      </c>
      <c r="I29" s="24">
        <f t="shared" si="3"/>
        <v>114.92368569813452</v>
      </c>
      <c r="J29" s="23">
        <f t="shared" si="3"/>
        <v>127.02091577162238</v>
      </c>
      <c r="K29" s="24">
        <f t="shared" si="3"/>
        <v>94.347088750706604</v>
      </c>
      <c r="L29" s="24">
        <f t="shared" si="3"/>
        <v>113.56698699830412</v>
      </c>
      <c r="M29" s="24">
        <f t="shared" si="3"/>
        <v>72.809496890898814</v>
      </c>
      <c r="N29" s="24">
        <f t="shared" si="3"/>
        <v>110.17524024872807</v>
      </c>
      <c r="O29" s="24">
        <f t="shared" si="3"/>
        <v>136.743923120407</v>
      </c>
      <c r="P29" s="24">
        <f t="shared" si="3"/>
        <v>152.40248728094969</v>
      </c>
      <c r="Q29" s="24">
        <f t="shared" si="3"/>
        <v>107.97060486150367</v>
      </c>
      <c r="R29" s="24">
        <f t="shared" si="3"/>
        <v>80.327868852459019</v>
      </c>
      <c r="S29" s="24">
        <f t="shared" si="3"/>
        <v>70.32221594120972</v>
      </c>
      <c r="T29" s="24">
        <f t="shared" si="3"/>
        <v>56.472583380440923</v>
      </c>
      <c r="U29" s="23">
        <f t="shared" si="3"/>
        <v>72.470322215941209</v>
      </c>
      <c r="V29" s="24">
        <f t="shared" si="3"/>
        <v>103.33521763708309</v>
      </c>
      <c r="W29" s="24">
        <f t="shared" si="3"/>
        <v>127.36009044657999</v>
      </c>
      <c r="X29" s="24">
        <f t="shared" si="3"/>
        <v>168.85245901639342</v>
      </c>
      <c r="Y29" s="11" t="str">
        <f t="shared" si="3"/>
        <v>..</v>
      </c>
    </row>
    <row r="30" spans="1:25">
      <c r="A30" s="5">
        <v>1998</v>
      </c>
      <c r="B30" s="28">
        <f t="shared" ref="B30:Y30" si="4">IF(ISERROR((B6/$B6)*100),"..",(B6/$B6)*100)</f>
        <v>100</v>
      </c>
      <c r="C30" s="22">
        <f t="shared" si="4"/>
        <v>112.13778020776381</v>
      </c>
      <c r="D30" s="24">
        <f t="shared" si="4"/>
        <v>41.607435757244396</v>
      </c>
      <c r="E30" s="24">
        <f t="shared" si="4"/>
        <v>165.99234554401312</v>
      </c>
      <c r="F30" s="24">
        <f t="shared" si="4"/>
        <v>189.11973756150903</v>
      </c>
      <c r="G30" s="24">
        <f t="shared" si="4"/>
        <v>113.72334609075997</v>
      </c>
      <c r="H30" s="24">
        <f t="shared" si="4"/>
        <v>124.05686167304539</v>
      </c>
      <c r="I30" s="24">
        <f t="shared" si="4"/>
        <v>115.80098414434117</v>
      </c>
      <c r="J30" s="23">
        <f t="shared" si="4"/>
        <v>129.85237834882452</v>
      </c>
      <c r="K30" s="24">
        <f t="shared" si="4"/>
        <v>93.767085839256424</v>
      </c>
      <c r="L30" s="24">
        <f t="shared" si="4"/>
        <v>116.45708037178788</v>
      </c>
      <c r="M30" s="24">
        <f t="shared" si="4"/>
        <v>73.318753417167855</v>
      </c>
      <c r="N30" s="24">
        <f t="shared" si="4"/>
        <v>109.62274466921815</v>
      </c>
      <c r="O30" s="24">
        <f t="shared" si="4"/>
        <v>135.75724439584471</v>
      </c>
      <c r="P30" s="24">
        <f t="shared" si="4"/>
        <v>153.25314379442318</v>
      </c>
      <c r="Q30" s="24">
        <f t="shared" si="4"/>
        <v>108.96664844177147</v>
      </c>
      <c r="R30" s="24">
        <f t="shared" si="4"/>
        <v>79.551667577911431</v>
      </c>
      <c r="S30" s="24">
        <f t="shared" si="4"/>
        <v>69.710224166211049</v>
      </c>
      <c r="T30" s="24">
        <f t="shared" si="4"/>
        <v>53.034445051940949</v>
      </c>
      <c r="U30" s="23">
        <f t="shared" si="4"/>
        <v>70.967741935483872</v>
      </c>
      <c r="V30" s="24">
        <f t="shared" si="4"/>
        <v>103.17113176599236</v>
      </c>
      <c r="W30" s="24">
        <f t="shared" si="4"/>
        <v>129.79770366320395</v>
      </c>
      <c r="X30" s="24">
        <f t="shared" si="4"/>
        <v>177.31000546746859</v>
      </c>
      <c r="Y30" s="11" t="str">
        <f t="shared" si="4"/>
        <v>..</v>
      </c>
    </row>
    <row r="31" spans="1:25">
      <c r="A31" s="5">
        <v>1999</v>
      </c>
      <c r="B31" s="28">
        <f t="shared" ref="B31:Y31" si="5">IF(ISERROR((B7/$B7)*100),"..",(B7/$B7)*100)</f>
        <v>100</v>
      </c>
      <c r="C31" s="22">
        <f t="shared" si="5"/>
        <v>112.51325556733829</v>
      </c>
      <c r="D31" s="24">
        <f t="shared" si="5"/>
        <v>45.970307529162248</v>
      </c>
      <c r="E31" s="24">
        <f t="shared" si="5"/>
        <v>165.32343584305409</v>
      </c>
      <c r="F31" s="24">
        <f t="shared" si="5"/>
        <v>191.25132555673383</v>
      </c>
      <c r="G31" s="24">
        <f t="shared" si="5"/>
        <v>112.99045599151643</v>
      </c>
      <c r="H31" s="24">
        <f t="shared" si="5"/>
        <v>123.11770943796394</v>
      </c>
      <c r="I31" s="24">
        <f t="shared" si="5"/>
        <v>114.63414634146343</v>
      </c>
      <c r="J31" s="23">
        <f t="shared" si="5"/>
        <v>129.21527041357371</v>
      </c>
      <c r="K31" s="24">
        <f t="shared" si="5"/>
        <v>93.743372216330854</v>
      </c>
      <c r="L31" s="24">
        <f t="shared" si="5"/>
        <v>115.48250265111348</v>
      </c>
      <c r="M31" s="24">
        <f t="shared" si="5"/>
        <v>73.223753976670196</v>
      </c>
      <c r="N31" s="24">
        <f t="shared" si="5"/>
        <v>107.74125132555675</v>
      </c>
      <c r="O31" s="24">
        <f t="shared" si="5"/>
        <v>134.14634146341464</v>
      </c>
      <c r="P31" s="24">
        <f t="shared" si="5"/>
        <v>151.59066808059384</v>
      </c>
      <c r="Q31" s="24">
        <f t="shared" si="5"/>
        <v>111.4528101802757</v>
      </c>
      <c r="R31" s="24">
        <f t="shared" si="5"/>
        <v>79.056203605514312</v>
      </c>
      <c r="S31" s="24">
        <f t="shared" si="5"/>
        <v>70.519618239660659</v>
      </c>
      <c r="T31" s="24">
        <f t="shared" si="5"/>
        <v>53.499469777306473</v>
      </c>
      <c r="U31" s="23">
        <f t="shared" si="5"/>
        <v>70.943796394485688</v>
      </c>
      <c r="V31" s="24">
        <f t="shared" si="5"/>
        <v>102.81018027571579</v>
      </c>
      <c r="W31" s="24">
        <f t="shared" si="5"/>
        <v>128.57900318133616</v>
      </c>
      <c r="X31" s="24">
        <f t="shared" si="5"/>
        <v>178.26086956521738</v>
      </c>
      <c r="Y31" s="11" t="str">
        <f t="shared" si="5"/>
        <v>..</v>
      </c>
    </row>
    <row r="32" spans="1:25">
      <c r="A32" s="5">
        <v>2000</v>
      </c>
      <c r="B32" s="28">
        <f t="shared" ref="B32:Y32" si="6">IF(ISERROR((B8/$B8)*100),"..",(B8/$B8)*100)</f>
        <v>100</v>
      </c>
      <c r="C32" s="22">
        <f t="shared" si="6"/>
        <v>111.09445277361318</v>
      </c>
      <c r="D32" s="24">
        <f t="shared" si="6"/>
        <v>47.17641179410294</v>
      </c>
      <c r="E32" s="24">
        <f t="shared" si="6"/>
        <v>158.07096451774112</v>
      </c>
      <c r="F32" s="24">
        <f t="shared" si="6"/>
        <v>184.90754622688655</v>
      </c>
      <c r="G32" s="24">
        <f t="shared" si="6"/>
        <v>112.29385307346324</v>
      </c>
      <c r="H32" s="24">
        <f t="shared" si="6"/>
        <v>119.54022988505749</v>
      </c>
      <c r="I32" s="24">
        <f t="shared" si="6"/>
        <v>110.69465267366316</v>
      </c>
      <c r="J32" s="23">
        <f t="shared" si="6"/>
        <v>125.58720639680159</v>
      </c>
      <c r="K32" s="24">
        <f t="shared" si="6"/>
        <v>94.452773613193386</v>
      </c>
      <c r="L32" s="24">
        <f t="shared" si="6"/>
        <v>111.74412793603197</v>
      </c>
      <c r="M32" s="24">
        <f t="shared" si="6"/>
        <v>72.813593203398298</v>
      </c>
      <c r="N32" s="24">
        <f t="shared" si="6"/>
        <v>105.49725137431282</v>
      </c>
      <c r="O32" s="24">
        <f t="shared" si="6"/>
        <v>134.68265867066464</v>
      </c>
      <c r="P32" s="24">
        <f t="shared" si="6"/>
        <v>152.02398800599698</v>
      </c>
      <c r="Q32" s="24">
        <f t="shared" si="6"/>
        <v>115.4422788605697</v>
      </c>
      <c r="R32" s="24">
        <f t="shared" si="6"/>
        <v>79.210394802598699</v>
      </c>
      <c r="S32" s="24">
        <f t="shared" si="6"/>
        <v>70.86456771614192</v>
      </c>
      <c r="T32" s="24">
        <f t="shared" si="6"/>
        <v>54.972513743128424</v>
      </c>
      <c r="U32" s="23">
        <f t="shared" si="6"/>
        <v>71.814092953523229</v>
      </c>
      <c r="V32" s="24">
        <f t="shared" si="6"/>
        <v>102.4487756121939</v>
      </c>
      <c r="W32" s="24">
        <f t="shared" si="6"/>
        <v>124.73763118440779</v>
      </c>
      <c r="X32" s="24">
        <f t="shared" si="6"/>
        <v>168.76561719140432</v>
      </c>
      <c r="Y32" s="11" t="str">
        <f t="shared" si="6"/>
        <v>..</v>
      </c>
    </row>
    <row r="33" spans="1:25">
      <c r="A33" s="5">
        <v>2001</v>
      </c>
      <c r="B33" s="28">
        <f t="shared" ref="B33:Y33" si="7">IF(ISERROR((B9/$B9)*100),"..",(B9/$B9)*100)</f>
        <v>100</v>
      </c>
      <c r="C33" s="22">
        <f t="shared" si="7"/>
        <v>112.03659123736158</v>
      </c>
      <c r="D33" s="24">
        <f t="shared" si="7"/>
        <v>51.035146846413092</v>
      </c>
      <c r="E33" s="24">
        <f t="shared" si="7"/>
        <v>164.8531535869042</v>
      </c>
      <c r="F33" s="24">
        <f t="shared" si="7"/>
        <v>178.96003851709196</v>
      </c>
      <c r="G33" s="24">
        <f t="shared" si="7"/>
        <v>111.98844487241215</v>
      </c>
      <c r="H33" s="24">
        <f t="shared" si="7"/>
        <v>118.48820414058738</v>
      </c>
      <c r="I33" s="24">
        <f t="shared" si="7"/>
        <v>109.87000481463649</v>
      </c>
      <c r="J33" s="23">
        <f t="shared" si="7"/>
        <v>124.55464612421763</v>
      </c>
      <c r="K33" s="24">
        <f t="shared" si="7"/>
        <v>94.174289841116988</v>
      </c>
      <c r="L33" s="24">
        <f t="shared" si="7"/>
        <v>110.20702936928262</v>
      </c>
      <c r="M33" s="24">
        <f t="shared" si="7"/>
        <v>70.149253731343293</v>
      </c>
      <c r="N33" s="24">
        <f t="shared" si="7"/>
        <v>104.62205103514685</v>
      </c>
      <c r="O33" s="24">
        <f t="shared" si="7"/>
        <v>131.53586904188734</v>
      </c>
      <c r="P33" s="24">
        <f t="shared" si="7"/>
        <v>155.12758786711603</v>
      </c>
      <c r="Q33" s="24">
        <f t="shared" si="7"/>
        <v>119.4511314395763</v>
      </c>
      <c r="R33" s="24">
        <f t="shared" si="7"/>
        <v>79.489648531535877</v>
      </c>
      <c r="S33" s="24">
        <f t="shared" si="7"/>
        <v>71.786230139624465</v>
      </c>
      <c r="T33" s="24">
        <f t="shared" si="7"/>
        <v>53.538757823784302</v>
      </c>
      <c r="U33" s="23">
        <f t="shared" si="7"/>
        <v>73.182474723158393</v>
      </c>
      <c r="V33" s="24">
        <f t="shared" si="7"/>
        <v>102.11844005777564</v>
      </c>
      <c r="W33" s="24">
        <f t="shared" si="7"/>
        <v>124.31391429947038</v>
      </c>
      <c r="X33" s="24">
        <f t="shared" si="7"/>
        <v>173.76023110255178</v>
      </c>
      <c r="Y33" s="11" t="str">
        <f t="shared" si="7"/>
        <v>..</v>
      </c>
    </row>
    <row r="34" spans="1:25">
      <c r="A34" s="5">
        <v>2002</v>
      </c>
      <c r="B34" s="28">
        <f t="shared" ref="B34:Y34" si="8">IF(ISERROR((B10/$B10)*100),"..",(B10/$B10)*100)</f>
        <v>100</v>
      </c>
      <c r="C34" s="22">
        <f t="shared" si="8"/>
        <v>112.34684260131951</v>
      </c>
      <c r="D34" s="24">
        <f t="shared" si="8"/>
        <v>47.36098020735156</v>
      </c>
      <c r="E34" s="24">
        <f t="shared" si="8"/>
        <v>165.55136663524979</v>
      </c>
      <c r="F34" s="24">
        <f t="shared" si="8"/>
        <v>184.21300659754951</v>
      </c>
      <c r="G34" s="24">
        <f t="shared" si="8"/>
        <v>111.4043355325165</v>
      </c>
      <c r="H34" s="24">
        <f t="shared" si="8"/>
        <v>120.40527803958531</v>
      </c>
      <c r="I34" s="24">
        <f t="shared" si="8"/>
        <v>112.95947219604147</v>
      </c>
      <c r="J34" s="23">
        <f t="shared" si="8"/>
        <v>125.54194156456175</v>
      </c>
      <c r="K34" s="24">
        <f t="shared" si="8"/>
        <v>94.109330819981153</v>
      </c>
      <c r="L34" s="24">
        <f t="shared" si="8"/>
        <v>110.03770028275213</v>
      </c>
      <c r="M34" s="24">
        <f t="shared" si="8"/>
        <v>69.274269557021668</v>
      </c>
      <c r="N34" s="24">
        <f t="shared" si="8"/>
        <v>104.61828463713478</v>
      </c>
      <c r="O34" s="24">
        <f t="shared" si="8"/>
        <v>138.124410933082</v>
      </c>
      <c r="P34" s="24">
        <f t="shared" si="8"/>
        <v>153.7700282752121</v>
      </c>
      <c r="Q34" s="24">
        <f t="shared" si="8"/>
        <v>120.311027332705</v>
      </c>
      <c r="R34" s="24">
        <f t="shared" si="8"/>
        <v>79.688972667295005</v>
      </c>
      <c r="S34" s="24">
        <f t="shared" si="8"/>
        <v>70.216776625824693</v>
      </c>
      <c r="T34" s="24">
        <f t="shared" si="8"/>
        <v>54.241281809613575</v>
      </c>
      <c r="U34" s="23">
        <f t="shared" si="8"/>
        <v>74.222431668237519</v>
      </c>
      <c r="V34" s="24">
        <f t="shared" si="8"/>
        <v>102.26201696512724</v>
      </c>
      <c r="W34" s="24">
        <f t="shared" si="8"/>
        <v>126.20169651272386</v>
      </c>
      <c r="X34" s="24">
        <f t="shared" si="8"/>
        <v>176.95570216776625</v>
      </c>
      <c r="Y34" s="11" t="str">
        <f t="shared" si="8"/>
        <v>..</v>
      </c>
    </row>
    <row r="35" spans="1:25">
      <c r="A35" s="5">
        <v>2003</v>
      </c>
      <c r="B35" s="28">
        <f t="shared" ref="B35:Y35" si="9">IF(ISERROR((B11/$B11)*100),"..",(B11/$B11)*100)</f>
        <v>100</v>
      </c>
      <c r="C35" s="22">
        <f t="shared" si="9"/>
        <v>112.74149034038641</v>
      </c>
      <c r="D35" s="24">
        <f t="shared" si="9"/>
        <v>48.942042318307273</v>
      </c>
      <c r="E35" s="24">
        <f t="shared" si="9"/>
        <v>166.60533578656856</v>
      </c>
      <c r="F35" s="24">
        <f t="shared" si="9"/>
        <v>178.8408463661454</v>
      </c>
      <c r="G35" s="24">
        <f t="shared" si="9"/>
        <v>109.42962281508738</v>
      </c>
      <c r="H35" s="24">
        <f t="shared" si="9"/>
        <v>121.38914443422264</v>
      </c>
      <c r="I35" s="24">
        <f t="shared" si="9"/>
        <v>114.71941122355108</v>
      </c>
      <c r="J35" s="23">
        <f t="shared" si="9"/>
        <v>126.08095676172954</v>
      </c>
      <c r="K35" s="24">
        <f t="shared" si="9"/>
        <v>93.974241030358797</v>
      </c>
      <c r="L35" s="24">
        <f t="shared" si="9"/>
        <v>111.77552897884087</v>
      </c>
      <c r="M35" s="24">
        <f t="shared" si="9"/>
        <v>70.607175712971483</v>
      </c>
      <c r="N35" s="24">
        <f t="shared" si="9"/>
        <v>105.28978840846368</v>
      </c>
      <c r="O35" s="24">
        <f t="shared" si="9"/>
        <v>137.39650413983441</v>
      </c>
      <c r="P35" s="24">
        <f t="shared" si="9"/>
        <v>152.29990800367986</v>
      </c>
      <c r="Q35" s="24">
        <f t="shared" si="9"/>
        <v>119.87120515179393</v>
      </c>
      <c r="R35" s="24">
        <f t="shared" si="9"/>
        <v>76.080956761729539</v>
      </c>
      <c r="S35" s="24">
        <f t="shared" si="9"/>
        <v>68.07727690892365</v>
      </c>
      <c r="T35" s="24">
        <f t="shared" si="9"/>
        <v>52.483900643974245</v>
      </c>
      <c r="U35" s="23">
        <f t="shared" si="9"/>
        <v>75.436982520699175</v>
      </c>
      <c r="V35" s="24">
        <f t="shared" si="9"/>
        <v>102.11591536338547</v>
      </c>
      <c r="W35" s="24">
        <f t="shared" si="9"/>
        <v>127.27690892364308</v>
      </c>
      <c r="X35" s="24">
        <f t="shared" si="9"/>
        <v>173.32106715731373</v>
      </c>
      <c r="Y35" s="11" t="str">
        <f t="shared" si="9"/>
        <v>..</v>
      </c>
    </row>
    <row r="36" spans="1:25">
      <c r="A36" s="5">
        <v>2004</v>
      </c>
      <c r="B36" s="28">
        <f t="shared" ref="B36:Y36" si="10">IF(ISERROR((B12/$B12)*100),"..",(B12/$B12)*100)</f>
        <v>100</v>
      </c>
      <c r="C36" s="22">
        <f t="shared" si="10"/>
        <v>113.08411214953271</v>
      </c>
      <c r="D36" s="24">
        <f t="shared" si="10"/>
        <v>50.022251891410775</v>
      </c>
      <c r="E36" s="24">
        <f t="shared" si="10"/>
        <v>168.26880284824213</v>
      </c>
      <c r="F36" s="24">
        <f t="shared" si="10"/>
        <v>178.01513128615935</v>
      </c>
      <c r="G36" s="24">
        <f t="shared" si="10"/>
        <v>108.23319982198487</v>
      </c>
      <c r="H36" s="24">
        <f t="shared" si="10"/>
        <v>121.62883845126835</v>
      </c>
      <c r="I36" s="24">
        <f t="shared" si="10"/>
        <v>114.81975967957277</v>
      </c>
      <c r="J36" s="23">
        <f t="shared" si="10"/>
        <v>126.43524699599466</v>
      </c>
      <c r="K36" s="24">
        <f t="shared" si="10"/>
        <v>93.858477970627504</v>
      </c>
      <c r="L36" s="24">
        <f t="shared" si="10"/>
        <v>110.41388518024031</v>
      </c>
      <c r="M36" s="24">
        <f t="shared" si="10"/>
        <v>69.915442812639085</v>
      </c>
      <c r="N36" s="24">
        <f t="shared" si="10"/>
        <v>104.93991989319092</v>
      </c>
      <c r="O36" s="24">
        <f t="shared" si="10"/>
        <v>137.69470404984426</v>
      </c>
      <c r="P36" s="24">
        <f t="shared" si="10"/>
        <v>155.14018691588785</v>
      </c>
      <c r="Q36" s="24">
        <f t="shared" si="10"/>
        <v>118.02403204272363</v>
      </c>
      <c r="R36" s="24">
        <f t="shared" si="10"/>
        <v>76.101468624833117</v>
      </c>
      <c r="S36" s="24">
        <f t="shared" si="10"/>
        <v>64.975522919448153</v>
      </c>
      <c r="T36" s="24">
        <f t="shared" si="10"/>
        <v>53.271028037383182</v>
      </c>
      <c r="U36" s="23">
        <f t="shared" si="10"/>
        <v>75.56742323097464</v>
      </c>
      <c r="V36" s="24">
        <f t="shared" si="10"/>
        <v>102.0026702269693</v>
      </c>
      <c r="W36" s="24">
        <f t="shared" si="10"/>
        <v>127.90387182910547</v>
      </c>
      <c r="X36" s="24">
        <f t="shared" si="10"/>
        <v>175.21139296840232</v>
      </c>
      <c r="Y36" s="11" t="str">
        <f t="shared" si="10"/>
        <v>..</v>
      </c>
    </row>
    <row r="37" spans="1:25">
      <c r="A37" s="5">
        <v>2005</v>
      </c>
      <c r="B37" s="28">
        <f t="shared" ref="B37:Y37" si="11">IF(ISERROR((B13/$B13)*100),"..",(B13/$B13)*100)</f>
        <v>100</v>
      </c>
      <c r="C37" s="22">
        <f t="shared" si="11"/>
        <v>112.79661016949152</v>
      </c>
      <c r="D37" s="24">
        <f t="shared" si="11"/>
        <v>48.305084745762713</v>
      </c>
      <c r="E37" s="24">
        <f t="shared" si="11"/>
        <v>168.5593220338983</v>
      </c>
      <c r="F37" s="24">
        <f t="shared" si="11"/>
        <v>168.13559322033896</v>
      </c>
      <c r="G37" s="24">
        <f t="shared" si="11"/>
        <v>108.09322033898306</v>
      </c>
      <c r="H37" s="24">
        <f t="shared" si="11"/>
        <v>121.27118644067795</v>
      </c>
      <c r="I37" s="24">
        <f t="shared" si="11"/>
        <v>115.50847457627118</v>
      </c>
      <c r="J37" s="23">
        <f t="shared" si="11"/>
        <v>125.42372881355932</v>
      </c>
      <c r="K37" s="24">
        <f t="shared" si="11"/>
        <v>93.940677966101688</v>
      </c>
      <c r="L37" s="24">
        <f t="shared" si="11"/>
        <v>111.14406779661017</v>
      </c>
      <c r="M37" s="24">
        <f t="shared" si="11"/>
        <v>69.279661016949163</v>
      </c>
      <c r="N37" s="24">
        <f t="shared" si="11"/>
        <v>104.91525423728814</v>
      </c>
      <c r="O37" s="24">
        <f t="shared" si="11"/>
        <v>137.92372881355931</v>
      </c>
      <c r="P37" s="24">
        <f t="shared" si="11"/>
        <v>150.72033898305085</v>
      </c>
      <c r="Q37" s="24">
        <f t="shared" si="11"/>
        <v>118.0508474576271</v>
      </c>
      <c r="R37" s="24">
        <f t="shared" si="11"/>
        <v>76.906779661016927</v>
      </c>
      <c r="S37" s="24">
        <f t="shared" si="11"/>
        <v>66.271186440677965</v>
      </c>
      <c r="T37" s="24">
        <f t="shared" si="11"/>
        <v>53.177966101694921</v>
      </c>
      <c r="U37" s="23">
        <f t="shared" si="11"/>
        <v>77.076271186440678</v>
      </c>
      <c r="V37" s="24">
        <f t="shared" si="11"/>
        <v>102.07627118644066</v>
      </c>
      <c r="W37" s="24">
        <f t="shared" si="11"/>
        <v>127.88135593220338</v>
      </c>
      <c r="X37" s="24">
        <f t="shared" si="11"/>
        <v>171.65254237288136</v>
      </c>
      <c r="Y37" s="11" t="str">
        <f t="shared" si="11"/>
        <v>..</v>
      </c>
    </row>
    <row r="38" spans="1:25">
      <c r="A38" s="5">
        <v>2006</v>
      </c>
      <c r="B38" s="28">
        <f t="shared" ref="B38:Y38" si="12">IF(ISERROR((B14/$B14)*100),"..",(B14/$B14)*100)</f>
        <v>100</v>
      </c>
      <c r="C38" s="22">
        <f t="shared" si="12"/>
        <v>114.74617244157936</v>
      </c>
      <c r="D38" s="24">
        <f t="shared" si="12"/>
        <v>46.696212731668005</v>
      </c>
      <c r="E38" s="24">
        <f t="shared" si="12"/>
        <v>171.95809830781627</v>
      </c>
      <c r="F38" s="24">
        <f t="shared" si="12"/>
        <v>177.71958098307817</v>
      </c>
      <c r="G38" s="24">
        <f t="shared" si="12"/>
        <v>112.85253827558421</v>
      </c>
      <c r="H38" s="24">
        <f t="shared" si="12"/>
        <v>121.07171635777598</v>
      </c>
      <c r="I38" s="24">
        <f t="shared" si="12"/>
        <v>114.62530217566479</v>
      </c>
      <c r="J38" s="23">
        <f t="shared" si="12"/>
        <v>125.62449637389201</v>
      </c>
      <c r="K38" s="24">
        <f t="shared" si="12"/>
        <v>93.110394842868644</v>
      </c>
      <c r="L38" s="24">
        <f t="shared" si="12"/>
        <v>111.96615632554392</v>
      </c>
      <c r="M38" s="24">
        <f t="shared" si="12"/>
        <v>69.983883964544731</v>
      </c>
      <c r="N38" s="24">
        <f t="shared" si="12"/>
        <v>101.97421434327154</v>
      </c>
      <c r="O38" s="24">
        <f t="shared" si="12"/>
        <v>135.57614826752618</v>
      </c>
      <c r="P38" s="24">
        <f t="shared" si="12"/>
        <v>148.79129734085416</v>
      </c>
      <c r="Q38" s="24">
        <f t="shared" si="12"/>
        <v>115.87429492344883</v>
      </c>
      <c r="R38" s="24">
        <f t="shared" si="12"/>
        <v>76.10797743755036</v>
      </c>
      <c r="S38" s="24">
        <f t="shared" si="12"/>
        <v>64.867042707493965</v>
      </c>
      <c r="T38" s="24">
        <f t="shared" si="12"/>
        <v>53.545527800161153</v>
      </c>
      <c r="U38" s="23">
        <f t="shared" si="12"/>
        <v>74.576954069298964</v>
      </c>
      <c r="V38" s="24">
        <f t="shared" si="12"/>
        <v>101.97421434327154</v>
      </c>
      <c r="W38" s="24">
        <f t="shared" si="12"/>
        <v>129.12973408541498</v>
      </c>
      <c r="X38" s="24">
        <f t="shared" si="12"/>
        <v>176.95406929895245</v>
      </c>
      <c r="Y38" s="11" t="str">
        <f t="shared" si="12"/>
        <v>..</v>
      </c>
    </row>
    <row r="39" spans="1:25">
      <c r="A39" s="5">
        <v>2007</v>
      </c>
      <c r="B39" s="28">
        <f t="shared" ref="B39:Y39" si="13">IF(ISERROR((B15/$B15)*100),"..",(B15/$B15)*100)</f>
        <v>100</v>
      </c>
      <c r="C39" s="22">
        <f t="shared" si="13"/>
        <v>115.33073929961091</v>
      </c>
      <c r="D39" s="24">
        <f t="shared" si="13"/>
        <v>45.992217898832685</v>
      </c>
      <c r="E39" s="24">
        <f t="shared" si="13"/>
        <v>179.64980544747081</v>
      </c>
      <c r="F39" s="24">
        <f t="shared" si="13"/>
        <v>177.12062256809341</v>
      </c>
      <c r="G39" s="24">
        <f t="shared" si="13"/>
        <v>114.63035019455255</v>
      </c>
      <c r="H39" s="24">
        <f t="shared" si="13"/>
        <v>120.38910505836577</v>
      </c>
      <c r="I39" s="24">
        <f t="shared" si="13"/>
        <v>114.31906614785991</v>
      </c>
      <c r="J39" s="23">
        <f t="shared" si="13"/>
        <v>124.59143968871598</v>
      </c>
      <c r="K39" s="24">
        <f t="shared" si="13"/>
        <v>92.996108949416339</v>
      </c>
      <c r="L39" s="24">
        <f t="shared" si="13"/>
        <v>111.90661478599222</v>
      </c>
      <c r="M39" s="24">
        <f t="shared" si="13"/>
        <v>69.533073929961091</v>
      </c>
      <c r="N39" s="24">
        <f t="shared" si="13"/>
        <v>100.03891050583658</v>
      </c>
      <c r="O39" s="24">
        <f t="shared" si="13"/>
        <v>134.90272373540856</v>
      </c>
      <c r="P39" s="24">
        <f t="shared" si="13"/>
        <v>150.46692607003894</v>
      </c>
      <c r="Q39" s="24">
        <f t="shared" si="13"/>
        <v>116.80933852140079</v>
      </c>
      <c r="R39" s="24">
        <f t="shared" si="13"/>
        <v>76.536964980544752</v>
      </c>
      <c r="S39" s="24">
        <f t="shared" si="13"/>
        <v>63.774319066147868</v>
      </c>
      <c r="T39" s="24">
        <f t="shared" si="13"/>
        <v>53.735408560311292</v>
      </c>
      <c r="U39" s="23">
        <f t="shared" si="13"/>
        <v>74.241245136186762</v>
      </c>
      <c r="V39" s="24">
        <f t="shared" si="13"/>
        <v>101.90661478599223</v>
      </c>
      <c r="W39" s="24">
        <f t="shared" si="13"/>
        <v>129.49416342412451</v>
      </c>
      <c r="X39" s="24">
        <f t="shared" si="13"/>
        <v>182.37354085603113</v>
      </c>
      <c r="Y39" s="11" t="str">
        <f t="shared" si="13"/>
        <v>..</v>
      </c>
    </row>
    <row r="40" spans="1:25">
      <c r="A40" s="5">
        <v>2008</v>
      </c>
      <c r="B40" s="28">
        <f t="shared" ref="B40:Y40" si="14">IF(ISERROR((B16/$B16)*100),"..",(B16/$B16)*100)</f>
        <v>100</v>
      </c>
      <c r="C40" s="22">
        <f t="shared" si="14"/>
        <v>115.62027231467474</v>
      </c>
      <c r="D40" s="24">
        <f t="shared" si="14"/>
        <v>46.293494704992433</v>
      </c>
      <c r="E40" s="24">
        <f t="shared" si="14"/>
        <v>179.72768532526476</v>
      </c>
      <c r="F40" s="24">
        <f t="shared" si="14"/>
        <v>177.45839636913766</v>
      </c>
      <c r="G40" s="24">
        <f t="shared" si="14"/>
        <v>115.1664145234493</v>
      </c>
      <c r="H40" s="24">
        <f t="shared" si="14"/>
        <v>118.75945537065051</v>
      </c>
      <c r="I40" s="24">
        <f t="shared" si="14"/>
        <v>112.40544629349469</v>
      </c>
      <c r="J40" s="23">
        <f t="shared" si="14"/>
        <v>123.26021180030257</v>
      </c>
      <c r="K40" s="24">
        <f t="shared" si="14"/>
        <v>93.040847201210283</v>
      </c>
      <c r="L40" s="24">
        <f t="shared" si="14"/>
        <v>110.47655068078667</v>
      </c>
      <c r="M40" s="24">
        <f t="shared" si="14"/>
        <v>70.158850226928891</v>
      </c>
      <c r="N40" s="24">
        <f t="shared" si="14"/>
        <v>99.394856278366106</v>
      </c>
      <c r="O40" s="24">
        <f t="shared" si="14"/>
        <v>131.54311649016643</v>
      </c>
      <c r="P40" s="24">
        <f t="shared" si="14"/>
        <v>146.14220877458393</v>
      </c>
      <c r="Q40" s="24">
        <f t="shared" si="14"/>
        <v>117.66263237518911</v>
      </c>
      <c r="R40" s="24">
        <f t="shared" si="14"/>
        <v>77.912254160363091</v>
      </c>
      <c r="S40" s="24">
        <f t="shared" si="14"/>
        <v>63.918305597579419</v>
      </c>
      <c r="T40" s="24">
        <f t="shared" si="14"/>
        <v>54.80332829046899</v>
      </c>
      <c r="U40" s="23">
        <f t="shared" si="14"/>
        <v>75.60514372163388</v>
      </c>
      <c r="V40" s="24">
        <f t="shared" si="14"/>
        <v>101.77760968229954</v>
      </c>
      <c r="W40" s="24">
        <f t="shared" si="14"/>
        <v>128.89561270801815</v>
      </c>
      <c r="X40" s="24">
        <f t="shared" si="14"/>
        <v>183.85022692889561</v>
      </c>
      <c r="Y40" s="11" t="str">
        <f t="shared" si="14"/>
        <v>..</v>
      </c>
    </row>
    <row r="41" spans="1:25">
      <c r="A41" s="5">
        <v>2009</v>
      </c>
      <c r="B41" s="28">
        <f t="shared" ref="B41:Y41" si="15">IF(ISERROR((B17/$B17)*100),"..",(B17/$B17)*100)</f>
        <v>100</v>
      </c>
      <c r="C41" s="22">
        <f t="shared" si="15"/>
        <v>114.53466814979608</v>
      </c>
      <c r="D41" s="24">
        <f t="shared" si="15"/>
        <v>44.197256210604372</v>
      </c>
      <c r="E41" s="24">
        <f t="shared" si="15"/>
        <v>187.13385242862438</v>
      </c>
      <c r="F41" s="24">
        <f t="shared" si="15"/>
        <v>181.68335187245088</v>
      </c>
      <c r="G41" s="24">
        <f t="shared" si="15"/>
        <v>114.46051167964406</v>
      </c>
      <c r="H41" s="24">
        <f t="shared" si="15"/>
        <v>117.68631813125697</v>
      </c>
      <c r="I41" s="24">
        <f t="shared" si="15"/>
        <v>112.1245828698554</v>
      </c>
      <c r="J41" s="23">
        <f t="shared" si="15"/>
        <v>121.76492398961811</v>
      </c>
      <c r="K41" s="24">
        <f t="shared" si="15"/>
        <v>93.845012977382282</v>
      </c>
      <c r="L41" s="24">
        <f t="shared" si="15"/>
        <v>112.4953652206155</v>
      </c>
      <c r="M41" s="24">
        <f t="shared" si="15"/>
        <v>71.004820170559881</v>
      </c>
      <c r="N41" s="24">
        <f t="shared" si="15"/>
        <v>99.443826473859858</v>
      </c>
      <c r="O41" s="24">
        <f t="shared" si="15"/>
        <v>133.77827215424546</v>
      </c>
      <c r="P41" s="24">
        <f t="shared" si="15"/>
        <v>145.93993325917688</v>
      </c>
      <c r="Q41" s="24">
        <f t="shared" si="15"/>
        <v>117.72339636633298</v>
      </c>
      <c r="R41" s="24">
        <f t="shared" si="15"/>
        <v>78.049684835001869</v>
      </c>
      <c r="S41" s="24">
        <f t="shared" si="15"/>
        <v>64.404894327030036</v>
      </c>
      <c r="T41" s="24">
        <f t="shared" si="15"/>
        <v>56.062291434927701</v>
      </c>
      <c r="U41" s="23">
        <f t="shared" si="15"/>
        <v>76.158694846125329</v>
      </c>
      <c r="V41" s="24">
        <f t="shared" si="15"/>
        <v>101.85391175380052</v>
      </c>
      <c r="W41" s="24">
        <f t="shared" si="15"/>
        <v>129.21764923989619</v>
      </c>
      <c r="X41" s="24">
        <f t="shared" si="15"/>
        <v>190.3596588802373</v>
      </c>
      <c r="Y41" s="11" t="str">
        <f t="shared" si="15"/>
        <v>..</v>
      </c>
    </row>
    <row r="42" spans="1:25">
      <c r="A42" s="5">
        <v>2010</v>
      </c>
      <c r="B42" s="28">
        <f t="shared" ref="B42:Y42" si="16">IF(ISERROR((B18/$B18)*100),"..",(B18/$B18)*100)</f>
        <v>100</v>
      </c>
      <c r="C42" s="22">
        <f t="shared" si="16"/>
        <v>112.67247639796661</v>
      </c>
      <c r="D42" s="24">
        <f t="shared" si="16"/>
        <v>45.461147421931734</v>
      </c>
      <c r="E42" s="24">
        <f t="shared" si="16"/>
        <v>183.66013071895424</v>
      </c>
      <c r="F42" s="24">
        <f t="shared" si="16"/>
        <v>176.28903413217139</v>
      </c>
      <c r="G42" s="24">
        <f t="shared" si="16"/>
        <v>114.52432824981844</v>
      </c>
      <c r="H42" s="24">
        <f t="shared" si="16"/>
        <v>112.41830065359477</v>
      </c>
      <c r="I42" s="24">
        <f t="shared" si="16"/>
        <v>108.31517792302105</v>
      </c>
      <c r="J42" s="23">
        <f t="shared" si="16"/>
        <v>115.35947712418302</v>
      </c>
      <c r="K42" s="24">
        <f t="shared" si="16"/>
        <v>94.589687726942643</v>
      </c>
      <c r="L42" s="24">
        <f t="shared" si="16"/>
        <v>115.14161220043573</v>
      </c>
      <c r="M42" s="24">
        <f t="shared" si="16"/>
        <v>71.023965141612194</v>
      </c>
      <c r="N42" s="24">
        <f t="shared" si="16"/>
        <v>96.36891793754539</v>
      </c>
      <c r="O42" s="24">
        <f t="shared" si="16"/>
        <v>131.15468409586055</v>
      </c>
      <c r="P42" s="24">
        <f t="shared" si="16"/>
        <v>148.47494553376907</v>
      </c>
      <c r="Q42" s="24">
        <f t="shared" si="16"/>
        <v>119.35366739288307</v>
      </c>
      <c r="R42" s="24">
        <f t="shared" si="16"/>
        <v>79.738562091503269</v>
      </c>
      <c r="S42" s="24">
        <f t="shared" si="16"/>
        <v>66.811909949164843</v>
      </c>
      <c r="T42" s="24">
        <f t="shared" si="16"/>
        <v>57.915758896151047</v>
      </c>
      <c r="U42" s="23">
        <f t="shared" si="16"/>
        <v>76.652142338416851</v>
      </c>
      <c r="V42" s="24">
        <f t="shared" si="16"/>
        <v>101.67029774872913</v>
      </c>
      <c r="W42" s="24">
        <f t="shared" si="16"/>
        <v>124.50980392156863</v>
      </c>
      <c r="X42" s="24">
        <f t="shared" si="16"/>
        <v>186.92810457516339</v>
      </c>
      <c r="Y42" s="11" t="str">
        <f t="shared" si="16"/>
        <v>..</v>
      </c>
    </row>
    <row r="44" spans="1:25">
      <c r="B44" s="1" t="s">
        <v>30</v>
      </c>
      <c r="C44" s="1" t="s">
        <v>176</v>
      </c>
      <c r="K44" s="1" t="s">
        <v>30</v>
      </c>
      <c r="L44" s="1" t="s">
        <v>39</v>
      </c>
      <c r="V44" s="1" t="s">
        <v>30</v>
      </c>
      <c r="W44" s="1" t="s">
        <v>31</v>
      </c>
    </row>
    <row r="45" spans="1:25">
      <c r="B45" s="1" t="s">
        <v>20</v>
      </c>
      <c r="C45" s="1" t="s">
        <v>25</v>
      </c>
      <c r="L45" s="1" t="s">
        <v>177</v>
      </c>
      <c r="W45" s="1" t="s">
        <v>35</v>
      </c>
    </row>
    <row r="46" spans="1:25">
      <c r="K46" s="1" t="s">
        <v>20</v>
      </c>
      <c r="L46" s="1" t="s">
        <v>25</v>
      </c>
      <c r="W46" s="1" t="s">
        <v>178</v>
      </c>
    </row>
    <row r="47" spans="1:25">
      <c r="V47" s="1" t="s">
        <v>20</v>
      </c>
      <c r="W47" s="1" t="s">
        <v>25</v>
      </c>
    </row>
  </sheetData>
  <mergeCells count="6">
    <mergeCell ref="B4:J4"/>
    <mergeCell ref="K4:U4"/>
    <mergeCell ref="V4:Y4"/>
    <mergeCell ref="B28:J28"/>
    <mergeCell ref="K28:U28"/>
    <mergeCell ref="V28:Y28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50</vt:i4>
      </vt:variant>
    </vt:vector>
  </HeadingPairs>
  <TitlesOfParts>
    <vt:vector size="107" baseType="lpstr">
      <vt:lpstr>Table of Contents</vt:lpstr>
      <vt:lpstr>NGDP_Can</vt:lpstr>
      <vt:lpstr>RGDP_Can</vt:lpstr>
      <vt:lpstr>IPD_Can</vt:lpstr>
      <vt:lpstr>Hrs_Wkd_Can</vt:lpstr>
      <vt:lpstr>Jobs_Can</vt:lpstr>
      <vt:lpstr>Wkly_Hrs_Can</vt:lpstr>
      <vt:lpstr>LComp_Can</vt:lpstr>
      <vt:lpstr>Hrly_Comp_Can</vt:lpstr>
      <vt:lpstr>Unit_LCost_Can</vt:lpstr>
      <vt:lpstr>Gross_Inv_Can</vt:lpstr>
      <vt:lpstr>Dep_Inv_Can</vt:lpstr>
      <vt:lpstr>Net_Inv_Can</vt:lpstr>
      <vt:lpstr>M&amp;E_Inv_Can</vt:lpstr>
      <vt:lpstr>Inv_Asset_Can</vt:lpstr>
      <vt:lpstr>Tot_K_Can</vt:lpstr>
      <vt:lpstr>M&amp;E_K_Can</vt:lpstr>
      <vt:lpstr>K_Asset_Can</vt:lpstr>
      <vt:lpstr>InvI_Can</vt:lpstr>
      <vt:lpstr>M&amp;E_InvI_Can</vt:lpstr>
      <vt:lpstr>InvI_Asset_Can</vt:lpstr>
      <vt:lpstr>KI_Can</vt:lpstr>
      <vt:lpstr>M&amp;EI_Can</vt:lpstr>
      <vt:lpstr>KComp_Can</vt:lpstr>
      <vt:lpstr>LP_Can</vt:lpstr>
      <vt:lpstr>KP_Can</vt:lpstr>
      <vt:lpstr>NGDP_NS</vt:lpstr>
      <vt:lpstr>RGDP_NS</vt:lpstr>
      <vt:lpstr>IPD_NS</vt:lpstr>
      <vt:lpstr>Hrs_Wkd_NS</vt:lpstr>
      <vt:lpstr>Jobs_NS</vt:lpstr>
      <vt:lpstr>Wkly_Hrs_NS</vt:lpstr>
      <vt:lpstr>LComp_NS</vt:lpstr>
      <vt:lpstr>Hrly_Comp_NS</vt:lpstr>
      <vt:lpstr>Unit_LCost_NS</vt:lpstr>
      <vt:lpstr>Gross_Inv_NS</vt:lpstr>
      <vt:lpstr>Dep_Inv_NS</vt:lpstr>
      <vt:lpstr>Net_Inv_NS</vt:lpstr>
      <vt:lpstr>M&amp;E_Inv_NS</vt:lpstr>
      <vt:lpstr>Inv_Asset_NS</vt:lpstr>
      <vt:lpstr>Tot_K_NS</vt:lpstr>
      <vt:lpstr>M&amp;E_K_NS</vt:lpstr>
      <vt:lpstr>K_Asset_NS</vt:lpstr>
      <vt:lpstr>InvI_NS</vt:lpstr>
      <vt:lpstr>M&amp;E_InvI_NS</vt:lpstr>
      <vt:lpstr>InvI_Asset_NS</vt:lpstr>
      <vt:lpstr>KI_NS</vt:lpstr>
      <vt:lpstr>M&amp;EI_NS</vt:lpstr>
      <vt:lpstr>KComp_NS</vt:lpstr>
      <vt:lpstr>LP_NS</vt:lpstr>
      <vt:lpstr>KP_NS</vt:lpstr>
      <vt:lpstr>NGDP_Prov_Comp</vt:lpstr>
      <vt:lpstr>RGDP_Prov_Comp</vt:lpstr>
      <vt:lpstr>Hrs_Wkd_Prov_Comp</vt:lpstr>
      <vt:lpstr>K_Prov_Comp</vt:lpstr>
      <vt:lpstr>LP_Prov_Comp</vt:lpstr>
      <vt:lpstr>KP_Prov_Comp</vt:lpstr>
      <vt:lpstr>Dep_Inv_Can!Print_Titles</vt:lpstr>
      <vt:lpstr>Dep_Inv_NS!Print_Titles</vt:lpstr>
      <vt:lpstr>Gross_Inv_Can!Print_Titles</vt:lpstr>
      <vt:lpstr>Gross_Inv_NS!Print_Titles</vt:lpstr>
      <vt:lpstr>Hrly_Comp_Can!Print_Titles</vt:lpstr>
      <vt:lpstr>Hrly_Comp_NS!Print_Titles</vt:lpstr>
      <vt:lpstr>Hrs_Wkd_Can!Print_Titles</vt:lpstr>
      <vt:lpstr>Hrs_Wkd_NS!Print_Titles</vt:lpstr>
      <vt:lpstr>Inv_Asset_Can!Print_Titles</vt:lpstr>
      <vt:lpstr>Inv_Asset_NS!Print_Titles</vt:lpstr>
      <vt:lpstr>InvI_Asset_Can!Print_Titles</vt:lpstr>
      <vt:lpstr>InvI_Asset_NS!Print_Titles</vt:lpstr>
      <vt:lpstr>InvI_Can!Print_Titles</vt:lpstr>
      <vt:lpstr>InvI_NS!Print_Titles</vt:lpstr>
      <vt:lpstr>IPD_Can!Print_Titles</vt:lpstr>
      <vt:lpstr>IPD_NS!Print_Titles</vt:lpstr>
      <vt:lpstr>Jobs_Can!Print_Titles</vt:lpstr>
      <vt:lpstr>Jobs_NS!Print_Titles</vt:lpstr>
      <vt:lpstr>K_Asset_Can!Print_Titles</vt:lpstr>
      <vt:lpstr>K_Asset_NS!Print_Titles</vt:lpstr>
      <vt:lpstr>KComp_Can!Print_Titles</vt:lpstr>
      <vt:lpstr>KComp_NS!Print_Titles</vt:lpstr>
      <vt:lpstr>KI_Can!Print_Titles</vt:lpstr>
      <vt:lpstr>KI_NS!Print_Titles</vt:lpstr>
      <vt:lpstr>KP_Can!Print_Titles</vt:lpstr>
      <vt:lpstr>KP_NS!Print_Titles</vt:lpstr>
      <vt:lpstr>LComp_Can!Print_Titles</vt:lpstr>
      <vt:lpstr>LComp_NS!Print_Titles</vt:lpstr>
      <vt:lpstr>LP_Can!Print_Titles</vt:lpstr>
      <vt:lpstr>LP_NS!Print_Titles</vt:lpstr>
      <vt:lpstr>'M&amp;E_Inv_Can'!Print_Titles</vt:lpstr>
      <vt:lpstr>'M&amp;E_Inv_NS'!Print_Titles</vt:lpstr>
      <vt:lpstr>'M&amp;E_InvI_Can'!Print_Titles</vt:lpstr>
      <vt:lpstr>'M&amp;E_InvI_NS'!Print_Titles</vt:lpstr>
      <vt:lpstr>'M&amp;E_K_Can'!Print_Titles</vt:lpstr>
      <vt:lpstr>'M&amp;E_K_NS'!Print_Titles</vt:lpstr>
      <vt:lpstr>'M&amp;EI_Can'!Print_Titles</vt:lpstr>
      <vt:lpstr>'M&amp;EI_NS'!Print_Titles</vt:lpstr>
      <vt:lpstr>Net_Inv_Can!Print_Titles</vt:lpstr>
      <vt:lpstr>Net_Inv_NS!Print_Titles</vt:lpstr>
      <vt:lpstr>NGDP_Can!Print_Titles</vt:lpstr>
      <vt:lpstr>NGDP_NS!Print_Titles</vt:lpstr>
      <vt:lpstr>RGDP_Can!Print_Titles</vt:lpstr>
      <vt:lpstr>RGDP_NS!Print_Titles</vt:lpstr>
      <vt:lpstr>Tot_K_Can!Print_Titles</vt:lpstr>
      <vt:lpstr>Tot_K_NS!Print_Titles</vt:lpstr>
      <vt:lpstr>Unit_LCost_Can!Print_Titles</vt:lpstr>
      <vt:lpstr>Unit_LCost_NS!Print_Titles</vt:lpstr>
      <vt:lpstr>Wkly_Hrs_Can!Print_Titles</vt:lpstr>
      <vt:lpstr>Wkly_Hrs_NS!Print_Titles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CSLS</dc:creator>
  <cp:lastModifiedBy>CSLS9</cp:lastModifiedBy>
  <cp:lastPrinted>2011-11-14T20:33:05Z</cp:lastPrinted>
  <dcterms:created xsi:type="dcterms:W3CDTF">2011-10-19T15:54:31Z</dcterms:created>
  <dcterms:modified xsi:type="dcterms:W3CDTF">2012-06-25T14:47:36Z</dcterms:modified>
</cp:coreProperties>
</file>